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X\Desktop\枣庄市立新小学东校区：2025年信息公开材料(1)\财务信息\预决算信息\"/>
    </mc:Choice>
  </mc:AlternateContent>
  <xr:revisionPtr revIDLastSave="0" documentId="13_ncr:1_{297C20AF-0989-4041-97F3-6DFAAB8A18E6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00 - 预算批复封面" sheetId="1" r:id="rId1"/>
    <sheet name="01 - 收支预算总表" sheetId="2" r:id="rId2"/>
    <sheet name="02 - 收入预算总表" sheetId="3" r:id="rId3"/>
    <sheet name="03 - 支出预算总表" sheetId="4" r:id="rId4"/>
    <sheet name="04 - 财政拨款收支预算表" sheetId="5" r:id="rId5"/>
    <sheet name="05 - 一般公共预算支出表" sheetId="6" r:id="rId6"/>
    <sheet name="06 - 一般公共预算基本支出预算表" sheetId="7" r:id="rId7"/>
    <sheet name="07 - 政府性基金预算支出表" sheetId="8" r:id="rId8"/>
    <sheet name="09 - 国有资本经营预算支出表" sheetId="9" r:id="rId9"/>
    <sheet name="10 - 政府采购预算表" sheetId="10" r:id="rId10"/>
    <sheet name="Sheet1" sheetId="11" r:id="rId11"/>
  </sheets>
  <calcPr calcId="181029"/>
</workbook>
</file>

<file path=xl/calcChain.xml><?xml version="1.0" encoding="utf-8"?>
<calcChain xmlns="http://schemas.openxmlformats.org/spreadsheetml/2006/main">
  <c r="G7" i="10" l="1"/>
  <c r="F7" i="10"/>
  <c r="H6" i="9"/>
  <c r="G6" i="9"/>
  <c r="H6" i="8"/>
  <c r="G6" i="8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D35" i="5"/>
  <c r="B35" i="5"/>
  <c r="D33" i="5"/>
  <c r="G31" i="5"/>
  <c r="F31" i="5"/>
  <c r="E31" i="5"/>
  <c r="D31" i="5"/>
  <c r="B31" i="5"/>
  <c r="G29" i="5"/>
  <c r="F29" i="5"/>
  <c r="E29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B37" i="2"/>
  <c r="D30" i="2"/>
  <c r="B30" i="2"/>
  <c r="D28" i="2"/>
</calcChain>
</file>

<file path=xl/sharedStrings.xml><?xml version="1.0" encoding="utf-8"?>
<sst xmlns="http://schemas.openxmlformats.org/spreadsheetml/2006/main" count="467" uniqueCount="192">
  <si>
    <t>部门预算批复表</t>
  </si>
  <si>
    <t>二〇二五年二月</t>
  </si>
  <si>
    <t>部门预算批复表1</t>
  </si>
  <si>
    <t>收支预算总表</t>
  </si>
  <si>
    <t>单位：万元</t>
  </si>
  <si>
    <t>收      入</t>
  </si>
  <si>
    <t>支      出</t>
  </si>
  <si>
    <t>项    目</t>
  </si>
  <si>
    <t>预算数</t>
  </si>
  <si>
    <t>一、财政拨款收入</t>
  </si>
  <si>
    <t>一、一般公共服务支出</t>
  </si>
  <si>
    <t xml:space="preserve">  一般公共预算拨款收入</t>
  </si>
  <si>
    <t>二、外交支出</t>
  </si>
  <si>
    <t xml:space="preserve">  政府性基金预算拨款收入</t>
  </si>
  <si>
    <t>三、国防支出</t>
  </si>
  <si>
    <t xml:space="preserve">  国有资本经营预算拨款收入</t>
  </si>
  <si>
    <t>四、公共安全支出</t>
  </si>
  <si>
    <t>二、财政专户管理资金收入</t>
  </si>
  <si>
    <t>五、教育支出</t>
  </si>
  <si>
    <t>三、事业收入（不含教育收费）</t>
  </si>
  <si>
    <t>六、科学技术支出</t>
  </si>
  <si>
    <t>四、事业单位经营收入</t>
  </si>
  <si>
    <t>七、文化旅游体育与传媒支出</t>
  </si>
  <si>
    <t>五、其他收入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</si>
  <si>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</si>
  <si>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</si>
  <si>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</si>
  <si>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</si>
  <si>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</si>
  <si>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</si>
  <si>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</si>
  <si>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</si>
  <si>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</si>
  <si>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</si>
  <si>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</si>
  <si>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</si>
  <si>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</si>
  <si>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</si>
  <si>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</si>
  <si>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</si>
  <si>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</si>
  <si>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</si>
  <si>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</si>
  <si>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</si>
  <si>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</si>
  <si>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</si>
  <si>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</si>
  <si>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</si>
  <si>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</si>
  <si>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</si>
  <si>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 出  总  计</t>
  </si>
  <si>
    <t>部门预算批复表2</t>
  </si>
  <si>
    <t>收入预算总表</t>
  </si>
  <si>
    <t>单位编码</t>
  </si>
  <si>
    <t>单位名称</t>
  </si>
  <si>
    <t>科目编码</t>
  </si>
  <si>
    <t>科目名称</t>
  </si>
  <si>
    <t>合计</t>
  </si>
  <si>
    <t>财政拨款</t>
  </si>
  <si>
    <t>财政专户管理资金</t>
  </si>
  <si>
    <t>事业收入
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</si>
  <si>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</si>
  <si>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</si>
  <si>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</si>
  <si>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</si>
  <si>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</si>
  <si>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</si>
  <si>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</t>
  </si>
  <si>
    <t>政府性基金预算</t>
  </si>
  <si>
    <t>国有资本经营预算</t>
  </si>
  <si>
    <t>合　计</t>
  </si>
  <si>
    <t>205</t>
  </si>
  <si>
    <t>教育支出</t>
  </si>
  <si>
    <t>02</t>
  </si>
  <si>
    <t>普通教育</t>
  </si>
  <si>
    <t>小学教育</t>
  </si>
  <si>
    <t>208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</si>
  <si>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</si>
  <si>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</si>
  <si>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</si>
  <si>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</si>
  <si>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</si>
  <si>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</si>
  <si>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</si>
  <si>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</si>
  <si>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</si>
  <si>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</si>
  <si>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卫生健康支出</t>
  </si>
  <si>
    <t>11</t>
  </si>
  <si>
    <t>行政事业单位医疗</t>
  </si>
  <si>
    <t>事业单位医疗</t>
  </si>
  <si>
    <t>03</t>
  </si>
  <si>
    <t>公务员医疗补助</t>
  </si>
  <si>
    <t>221</t>
  </si>
  <si>
    <t>住房保障支出</t>
  </si>
  <si>
    <t>住房改革支出</t>
  </si>
  <si>
    <t>01</t>
  </si>
  <si>
    <t>住房公积金</t>
  </si>
  <si>
    <t>部门预算批复表3</t>
  </si>
  <si>
    <t>支出预算总表</t>
  </si>
  <si>
    <t>总计</t>
  </si>
  <si>
    <t>基本支出</t>
  </si>
  <si>
    <t>项目支出</t>
  </si>
  <si>
    <t>部门预算批复表4</t>
  </si>
  <si>
    <t>财政拨款收支预算表</t>
  </si>
  <si>
    <t>收  入</t>
  </si>
  <si>
    <t>支  出</t>
  </si>
  <si>
    <t>项目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</si>
  <si>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</si>
  <si>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</si>
  <si>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</si>
  <si>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</si>
  <si>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</si>
  <si>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</si>
  <si>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</si>
  <si>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部门预算批复表5</t>
  </si>
  <si>
    <t>一般公共预算支出表</t>
  </si>
  <si>
    <t>小  计</t>
  </si>
  <si>
    <t>人员支出</t>
  </si>
  <si>
    <t>日常公用支出</t>
  </si>
  <si>
    <t>部门预算批复表6</t>
  </si>
  <si>
    <t>一般公共预算基本支出预算表</t>
  </si>
  <si>
    <t>部门预算支出经济分类科目名称</t>
  </si>
  <si>
    <t>政府预算支出经济分类科目名称</t>
  </si>
  <si>
    <t>基本支出预算</t>
  </si>
  <si>
    <t>1160.57</t>
  </si>
  <si>
    <t>12.06</t>
  </si>
  <si>
    <t>301</t>
  </si>
  <si>
    <t>工资福利支出</t>
  </si>
  <si>
    <t>505</t>
  </si>
  <si>
    <t>对事业单位经常性补助</t>
  </si>
  <si>
    <t>1144.59</t>
  </si>
  <si>
    <t>　基本工资</t>
  </si>
  <si>
    <t>　工资福利支出</t>
  </si>
  <si>
    <t>357.39</t>
  </si>
  <si>
    <t>　津贴补贴</t>
  </si>
  <si>
    <t>145.44</t>
  </si>
  <si>
    <t>　奖金</t>
  </si>
  <si>
    <t>28.92</t>
  </si>
  <si>
    <t>07</t>
  </si>
  <si>
    <t>　绩效工资</t>
  </si>
  <si>
    <t>282.97</t>
  </si>
  <si>
    <t>08</t>
  </si>
  <si>
    <t>　机关事业单位基本养老保险缴费</t>
  </si>
  <si>
    <t>105.61</t>
  </si>
  <si>
    <t>09</t>
  </si>
  <si>
    <t>　职业年金缴费</t>
  </si>
  <si>
    <t>52.81</t>
  </si>
  <si>
    <t>10</t>
  </si>
  <si>
    <t>　职工基本医疗保险缴费</t>
  </si>
  <si>
    <t>48.19</t>
  </si>
  <si>
    <t>　公务员医疗补助缴费</t>
  </si>
  <si>
    <t>26.41</t>
  </si>
  <si>
    <t>12</t>
  </si>
  <si>
    <t>　其他社会保障缴费</t>
  </si>
  <si>
    <t>5.95</t>
  </si>
  <si>
    <t>13</t>
  </si>
  <si>
    <t>　住房公积金</t>
  </si>
  <si>
    <t>90.83</t>
  </si>
  <si>
    <t>　其他工资福利支出</t>
  </si>
  <si>
    <t>0.07</t>
  </si>
  <si>
    <t>302</t>
  </si>
  <si>
    <t>商品和服务支出</t>
  </si>
  <si>
    <t>28</t>
  </si>
  <si>
    <t>　工会经费</t>
  </si>
  <si>
    <t>　商品和服务支出</t>
  </si>
  <si>
    <t>9.66</t>
  </si>
  <si>
    <t>29</t>
  </si>
  <si>
    <t>　福利费</t>
  </si>
  <si>
    <t>0.70</t>
  </si>
  <si>
    <t>　其他商品和服务支出</t>
  </si>
  <si>
    <t>1.70</t>
  </si>
  <si>
    <t>303</t>
  </si>
  <si>
    <t>对个人和家庭补助</t>
  </si>
  <si>
    <t>509</t>
  </si>
  <si>
    <t>对个人和家庭的补助</t>
  </si>
  <si>
    <t>15.98</t>
  </si>
  <si>
    <t>　离休费</t>
  </si>
  <si>
    <t>　离退休费</t>
  </si>
  <si>
    <t>0.45</t>
  </si>
  <si>
    <t>　退休费</t>
  </si>
  <si>
    <t>13.83</t>
  </si>
  <si>
    <t>　生活补助</t>
  </si>
  <si>
    <t>　社会福利和救助</t>
  </si>
  <si>
    <t>部门预算批复表7</t>
  </si>
  <si>
    <t>政府性基金预算支出表</t>
  </si>
  <si>
    <t xml:space="preserve">部门预算批复表8
</t>
  </si>
  <si>
    <t>国有资本经营预算支出表</t>
  </si>
  <si>
    <t>部门预算批复表9</t>
  </si>
  <si>
    <t>政府采购预算表</t>
  </si>
  <si>
    <t>单位资金</t>
  </si>
  <si>
    <t>部门（单位）：立新小学东校区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</si>
</sst>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;\-#,##0.00;;"/>
    <numFmt numFmtId="177" formatCode="\ #,##0.00;\ \-#,##0.00;\ &quot;&quot;??;@"/>
    <numFmt numFmtId="178" formatCode="\ #,##0.00_ ;\-#,##0.00;;"/>
    <numFmt numFmtId="179" formatCode="#,##0.00;\-#,##0.00;&quot;&quot;??;@"/>
  </numFmts>
  <fonts count="18" x14ac:knownFonts="1">
    <font>
      <sz val="11"/>
      <color rgb="FF000000"/>
      <name val="宋体"/>
      <scheme val="minor"/>
    </font>
    <font>
      <sz val="11"/>
      <color indexed="0"/>
      <name val="Calibri"/>
      <family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</font>
    <font>
      <sz val="13"/>
      <name val="Arial"/>
    </font>
    <font>
      <sz val="36"/>
      <name val="方正小标宋简体"/>
      <family val="4"/>
      <charset val="134"/>
    </font>
    <font>
      <sz val="28"/>
      <name val="黑体"/>
      <family val="3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8"/>
      <color rgb="FF000000"/>
      <name val="宋体"/>
      <charset val="134"/>
    </font>
    <font>
      <sz val="18"/>
      <name val="Calibri"/>
    </font>
    <font>
      <sz val="8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00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>
      <alignment vertical="top"/>
    </xf>
    <xf numFmtId="0" fontId="2" fillId="0" borderId="0">
      <alignment vertical="top"/>
    </xf>
    <xf numFmtId="0" fontId="3" fillId="0" borderId="0">
      <alignment vertical="top"/>
    </xf>
  </cellStyleXfs>
  <cellXfs count="103">
    <xf numFmtId="0" fontId="0" fillId="0" borderId="0" xfId="0">
      <alignment vertical="top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>
      <alignment vertical="top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1" fillId="3" borderId="5" xfId="0" applyNumberFormat="1" applyFont="1" applyFill="1" applyBorder="1" applyAlignment="1">
      <alignment horizontal="left" vertical="center"/>
    </xf>
    <xf numFmtId="177" fontId="11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0" fontId="1" fillId="0" borderId="5" xfId="0" applyFont="1" applyBorder="1">
      <alignment vertical="top"/>
    </xf>
    <xf numFmtId="49" fontId="1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178" fontId="11" fillId="0" borderId="5" xfId="0" applyNumberFormat="1" applyFont="1" applyBorder="1" applyAlignment="1">
      <alignment horizontal="right" vertical="center" wrapText="1"/>
    </xf>
    <xf numFmtId="176" fontId="11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/>
    <xf numFmtId="177" fontId="5" fillId="0" borderId="2" xfId="0" applyNumberFormat="1" applyFont="1" applyBorder="1" applyAlignment="1"/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79" fontId="11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 vertical="center" wrapText="1"/>
    </xf>
    <xf numFmtId="0" fontId="16" fillId="0" borderId="0" xfId="0" applyFont="1">
      <alignment vertical="top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78" fontId="5" fillId="0" borderId="2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>
      <alignment vertical="top"/>
    </xf>
    <xf numFmtId="0" fontId="11" fillId="4" borderId="0" xfId="0" applyFont="1" applyFill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超链接" xfId="1" xr:uid="{00000000-0005-0000-0000-00002F000000}"/>
    <cellStyle name="已访问的超链接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opLeftCell="A100" workbookViewId="0"/>
  </sheetViews>
  <sheetFormatPr defaultColWidth="8.875" defaultRowHeight="15" customHeight="1" x14ac:dyDescent="0.15"/>
  <sheetData>
    <row r="1" spans="1:16" ht="25.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5.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"/>
    </row>
    <row r="3" spans="1:16" ht="25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9"/>
    </row>
    <row r="4" spans="1:16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</row>
    <row r="5" spans="1:16" ht="25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</row>
    <row r="6" spans="1:16" ht="46.5" customHeight="1" x14ac:dyDescent="0.1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25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</row>
    <row r="8" spans="1:16" ht="25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9"/>
    </row>
    <row r="9" spans="1:16" ht="25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9"/>
    </row>
    <row r="10" spans="1:16" ht="25.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</row>
    <row r="11" spans="1:16" ht="30" customHeight="1" x14ac:dyDescent="0.2">
      <c r="A11" s="10"/>
      <c r="B11" s="10"/>
      <c r="C11" s="10"/>
      <c r="D11" s="10"/>
      <c r="E11" s="10"/>
      <c r="F11" s="10"/>
      <c r="G11" s="61" t="s">
        <v>1</v>
      </c>
      <c r="H11" s="61"/>
      <c r="I11" s="61"/>
      <c r="J11" s="61"/>
      <c r="K11" s="10"/>
      <c r="L11" s="10"/>
      <c r="M11" s="10"/>
      <c r="N11" s="10"/>
      <c r="O11" s="10"/>
      <c r="P11" s="9"/>
    </row>
    <row r="12" spans="1:16" ht="25.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</row>
    <row r="13" spans="1:16" ht="25.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</row>
    <row r="14" spans="1:16" ht="25.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/>
    </row>
    <row r="15" spans="1:16" ht="25.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9"/>
    </row>
    <row r="16" spans="1:16" ht="25.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9"/>
    </row>
    <row r="17" spans="1:16" ht="25.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</row>
    <row r="18" spans="1:16" ht="25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"/>
    </row>
    <row r="19" spans="1:16" ht="25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9"/>
    </row>
  </sheetData>
  <mergeCells count="2">
    <mergeCell ref="A6:P6"/>
    <mergeCell ref="G11:J11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pane ySplit="5" topLeftCell="A6" activePane="bottomLeft" state="frozen"/>
      <selection pane="bottomLeft" activeCell="A3" sqref="A3:C3"/>
    </sheetView>
  </sheetViews>
  <sheetFormatPr defaultColWidth="8.875" defaultRowHeight="15" customHeight="1" x14ac:dyDescent="0.15"/>
  <cols>
    <col min="1" max="1" width="34.25" customWidth="1"/>
    <col min="2" max="2" width="18.625" customWidth="1"/>
    <col min="3" max="3" width="34.25" customWidth="1"/>
    <col min="4" max="4" width="18.625" customWidth="1"/>
  </cols>
  <sheetData>
    <row r="1" spans="1:4" s="11" customFormat="1" ht="15" customHeight="1" x14ac:dyDescent="0.15">
      <c r="A1" s="62" t="s">
        <v>2</v>
      </c>
      <c r="B1" s="62"/>
      <c r="C1" s="62"/>
      <c r="D1" s="62"/>
    </row>
    <row r="2" spans="1:4" s="12" customFormat="1" ht="40.5" customHeight="1" x14ac:dyDescent="0.15">
      <c r="A2" s="63" t="s">
        <v>3</v>
      </c>
      <c r="B2" s="64"/>
      <c r="C2" s="64"/>
      <c r="D2" s="64"/>
    </row>
    <row r="3" spans="1:4" s="11" customFormat="1" ht="21" customHeight="1" x14ac:dyDescent="0.15">
      <c r="A3" s="67" t="s">
        <v>191</v>
      </c>
      <c r="B3" s="67"/>
      <c r="C3" s="68"/>
      <c r="D3" s="14" t="s">
        <v>4</v>
      </c>
    </row>
    <row r="4" spans="1:4" s="15" customFormat="1" ht="21" customHeight="1" x14ac:dyDescent="0.15">
      <c r="A4" s="65" t="s">
        <v>5</v>
      </c>
      <c r="B4" s="66"/>
      <c r="C4" s="65" t="s">
        <v>6</v>
      </c>
      <c r="D4" s="66"/>
    </row>
    <row r="5" spans="1:4" s="17" customFormat="1" ht="21" customHeight="1" x14ac:dyDescent="0.15">
      <c r="A5" s="16" t="s">
        <v>7</v>
      </c>
      <c r="B5" s="16" t="s">
        <v>8</v>
      </c>
      <c r="C5" s="16" t="s">
        <v>7</v>
      </c>
      <c r="D5" s="16" t="s">
        <v>8</v>
      </c>
    </row>
    <row r="6" spans="1:4" ht="21" customHeight="1" x14ac:dyDescent="0.15">
      <c r="A6" s="18" t="s">
        <v>9</v>
      </c>
      <c r="B6" s="19">
        <v>1182.26</v>
      </c>
      <c r="C6" s="20" t="s">
        <v>10</v>
      </c>
      <c r="D6" s="19"/>
    </row>
    <row r="7" spans="1:4" s="11" customFormat="1" ht="21" customHeight="1" x14ac:dyDescent="0.15">
      <c r="A7" s="21" t="s">
        <v>11</v>
      </c>
      <c r="B7" s="19">
        <v>1182.26</v>
      </c>
      <c r="C7" s="20" t="s">
        <v>12</v>
      </c>
      <c r="D7" s="19"/>
    </row>
    <row r="8" spans="1:4" s="11" customFormat="1" ht="21" customHeight="1" x14ac:dyDescent="0.15">
      <c r="A8" s="21" t="s">
        <v>13</v>
      </c>
      <c r="B8" s="19"/>
      <c r="C8" s="20" t="s">
        <v>14</v>
      </c>
      <c r="D8" s="19"/>
    </row>
    <row r="9" spans="1:4" s="11" customFormat="1" ht="21" customHeight="1" x14ac:dyDescent="0.15">
      <c r="A9" s="21" t="s">
        <v>15</v>
      </c>
      <c r="B9" s="19"/>
      <c r="C9" s="20" t="s">
        <v>16</v>
      </c>
      <c r="D9" s="19"/>
    </row>
    <row r="10" spans="1:4" s="11" customFormat="1" ht="21" customHeight="1" x14ac:dyDescent="0.15">
      <c r="A10" s="21" t="s">
        <v>17</v>
      </c>
      <c r="B10" s="19"/>
      <c r="C10" s="20" t="s">
        <v>18</v>
      </c>
      <c r="D10" s="19">
        <v>865.54</v>
      </c>
    </row>
    <row r="11" spans="1:4" s="11" customFormat="1" ht="21" customHeight="1" x14ac:dyDescent="0.15">
      <c r="A11" s="21" t="s">
        <v>19</v>
      </c>
      <c r="B11" s="19"/>
      <c r="C11" s="20" t="s">
        <v>20</v>
      </c>
      <c r="D11" s="19"/>
    </row>
    <row r="12" spans="1:4" s="11" customFormat="1" ht="21" customHeight="1" x14ac:dyDescent="0.15">
      <c r="A12" s="21" t="s">
        <v>21</v>
      </c>
      <c r="B12" s="19"/>
      <c r="C12" s="20" t="s">
        <v>22</v>
      </c>
      <c r="D12" s="19"/>
    </row>
    <row r="13" spans="1:4" s="11" customFormat="1" ht="21" customHeight="1" x14ac:dyDescent="0.15">
      <c r="A13" s="21" t="s">
        <v>23</v>
      </c>
      <c r="B13" s="19"/>
      <c r="C13" s="20" t="s">
        <v>24</v>
      </c>
      <c r="D13" s="19">
        <v>178.65</v>
      </c>
    </row>
    <row r="14" spans="1:4" s="11" customFormat="1" ht="21" customHeight="1" x14ac:dyDescent="0.15">
      <c r="A14" s="21"/>
      <c r="B14" s="19"/>
      <c r="C14" s="20" t="s">
        <v>25</v>
      </c>
      <c r="D14" s="19">
        <v>74.599999999999994</v>
      </c>
    </row>
    <row r="15" spans="1:4" s="11" customFormat="1" ht="21" customHeight="1" x14ac:dyDescent="0.15">
      <c r="A15" s="21"/>
      <c r="B15" s="19"/>
      <c r="C15" s="20" t="s">
        <v>26</v>
      </c>
      <c r="D15" s="19"/>
    </row>
    <row r="16" spans="1:4" s="11" customFormat="1" ht="21" customHeight="1" x14ac:dyDescent="0.15">
      <c r="A16" s="21"/>
      <c r="B16" s="19"/>
      <c r="C16" s="20" t="s">
        <v>27</v>
      </c>
      <c r="D16" s="19"/>
    </row>
    <row r="17" spans="1:4" s="11" customFormat="1" ht="21" customHeight="1" x14ac:dyDescent="0.15">
      <c r="A17" s="21"/>
      <c r="B17" s="19"/>
      <c r="C17" s="20" t="s">
        <v>28</v>
      </c>
      <c r="D17" s="19"/>
    </row>
    <row r="18" spans="1:4" s="11" customFormat="1" ht="21" customHeight="1" x14ac:dyDescent="0.15">
      <c r="A18" s="21"/>
      <c r="B18" s="19"/>
      <c r="C18" s="20" t="s">
        <v>29</v>
      </c>
      <c r="D18" s="19"/>
    </row>
    <row r="19" spans="1:4" s="11" customFormat="1" ht="21" customHeight="1" x14ac:dyDescent="0.15">
      <c r="A19" s="21"/>
      <c r="B19" s="19"/>
      <c r="C19" s="20" t="s">
        <v>30</v>
      </c>
      <c r="D19" s="19"/>
    </row>
    <row r="20" spans="1:4" s="11" customFormat="1" ht="21" customHeight="1" x14ac:dyDescent="0.15">
      <c r="A20" s="21"/>
      <c r="B20" s="19"/>
      <c r="C20" s="20" t="s">
        <v>31</v>
      </c>
      <c r="D20" s="19"/>
    </row>
    <row r="21" spans="1:4" s="11" customFormat="1" ht="21" customHeight="1" x14ac:dyDescent="0.15">
      <c r="A21" s="21"/>
      <c r="B21" s="19"/>
      <c r="C21" s="20" t="s">
        <v>32</v>
      </c>
      <c r="D21" s="19"/>
    </row>
    <row r="22" spans="1:4" s="11" customFormat="1" ht="21" customHeight="1" x14ac:dyDescent="0.15">
      <c r="A22" s="21"/>
      <c r="B22" s="19"/>
      <c r="C22" s="20" t="s">
        <v>33</v>
      </c>
      <c r="D22" s="19"/>
    </row>
    <row r="23" spans="1:4" s="11" customFormat="1" ht="21" customHeight="1" x14ac:dyDescent="0.15">
      <c r="A23" s="21"/>
      <c r="B23" s="19"/>
      <c r="C23" s="20" t="s">
        <v>34</v>
      </c>
      <c r="D23" s="19"/>
    </row>
    <row r="24" spans="1:4" s="11" customFormat="1" ht="21" customHeight="1" x14ac:dyDescent="0.15">
      <c r="A24" s="21"/>
      <c r="B24" s="19"/>
      <c r="C24" s="20" t="s">
        <v>35</v>
      </c>
      <c r="D24" s="19">
        <v>90.83</v>
      </c>
    </row>
    <row r="25" spans="1:4" s="11" customFormat="1" ht="21" customHeight="1" x14ac:dyDescent="0.15">
      <c r="A25" s="21"/>
      <c r="B25" s="19"/>
      <c r="C25" s="20" t="s">
        <v>36</v>
      </c>
      <c r="D25" s="19"/>
    </row>
    <row r="26" spans="1:4" s="11" customFormat="1" ht="21" customHeight="1" x14ac:dyDescent="0.15">
      <c r="A26" s="21"/>
      <c r="B26" s="19"/>
      <c r="C26" s="20" t="s">
        <v>37</v>
      </c>
      <c r="D26" s="19"/>
    </row>
    <row r="27" spans="1:4" s="11" customFormat="1" ht="21" customHeight="1" x14ac:dyDescent="0.15">
      <c r="A27" s="21"/>
      <c r="B27" s="19"/>
      <c r="C27" s="20" t="s">
        <v>38</v>
      </c>
      <c r="D27" s="19"/>
    </row>
    <row r="28" spans="1:4" s="11" customFormat="1" ht="21" customHeight="1" x14ac:dyDescent="0.15">
      <c r="A28" s="21"/>
      <c r="B28" s="19"/>
      <c r="C28" s="20" t="s">
        <v>39</v>
      </c>
      <c r="D28" s="19">
        <f>ROUND(D30-SUM(D6:D27),2)</f>
        <v>0</v>
      </c>
    </row>
    <row r="29" spans="1:4" s="11" customFormat="1" ht="21" customHeight="1" x14ac:dyDescent="0.15">
      <c r="A29" s="21"/>
      <c r="B29" s="19"/>
      <c r="C29" s="20"/>
      <c r="D29" s="19"/>
    </row>
    <row r="30" spans="1:4" s="11" customFormat="1" ht="21" customHeight="1" x14ac:dyDescent="0.15">
      <c r="A30" s="22" t="s">
        <v>40</v>
      </c>
      <c r="B30" s="19">
        <f>B6+B10+B11+B12+B13+B14+B15</f>
        <v>1182.26</v>
      </c>
      <c r="C30" s="16" t="s">
        <v>41</v>
      </c>
      <c r="D30" s="19">
        <f>D37-D35</f>
        <v>1209.6199999999999</v>
      </c>
    </row>
    <row r="31" spans="1:4" ht="21" customHeight="1" x14ac:dyDescent="0.15">
      <c r="A31" s="23"/>
      <c r="B31" s="23"/>
      <c r="C31" s="23"/>
      <c r="D31" s="23"/>
    </row>
    <row r="32" spans="1:4" ht="21" customHeight="1" x14ac:dyDescent="0.15">
      <c r="A32" s="21" t="s">
        <v>42</v>
      </c>
      <c r="B32" s="19"/>
      <c r="C32" s="23"/>
      <c r="D32" s="23"/>
    </row>
    <row r="33" spans="1:4" ht="21" customHeight="1" x14ac:dyDescent="0.15">
      <c r="A33" s="21" t="s">
        <v>43</v>
      </c>
      <c r="B33" s="19"/>
      <c r="C33" s="20" t="s">
        <v>44</v>
      </c>
      <c r="D33" s="23"/>
    </row>
    <row r="34" spans="1:4" s="11" customFormat="1" ht="21" customHeight="1" x14ac:dyDescent="0.15">
      <c r="A34" s="21" t="s">
        <v>45</v>
      </c>
      <c r="B34" s="19"/>
      <c r="C34" s="20" t="s">
        <v>46</v>
      </c>
      <c r="D34" s="19"/>
    </row>
    <row r="35" spans="1:4" s="11" customFormat="1" ht="21" customHeight="1" x14ac:dyDescent="0.15">
      <c r="A35" s="21" t="s">
        <v>47</v>
      </c>
      <c r="B35" s="19">
        <v>27.36</v>
      </c>
      <c r="C35" s="20" t="s">
        <v>48</v>
      </c>
      <c r="D35" s="19"/>
    </row>
    <row r="36" spans="1:4" s="11" customFormat="1" ht="21" customHeight="1" x14ac:dyDescent="0.15">
      <c r="A36" s="21"/>
      <c r="B36" s="19"/>
      <c r="C36" s="21"/>
      <c r="D36" s="19"/>
    </row>
    <row r="37" spans="1:4" s="11" customFormat="1" ht="21" customHeight="1" x14ac:dyDescent="0.15">
      <c r="A37" s="24" t="s">
        <v>49</v>
      </c>
      <c r="B37" s="19">
        <f>SUM(B30:B35)</f>
        <v>1209.6199999999999</v>
      </c>
      <c r="C37" s="24" t="s">
        <v>50</v>
      </c>
      <c r="D37" s="19">
        <v>1209.6199999999999</v>
      </c>
    </row>
  </sheetData>
  <mergeCells count="5">
    <mergeCell ref="A1:D1"/>
    <mergeCell ref="A2:D2"/>
    <mergeCell ref="A4:B4"/>
    <mergeCell ref="C4:D4"/>
    <mergeCell ref="A3:C3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workbookViewId="0">
      <pane ySplit="7" topLeftCell="A8" activePane="bottomLeft" state="frozen"/>
      <selection pane="bottomLeft" activeCell="A3" sqref="A3:S3"/>
    </sheetView>
  </sheetViews>
  <sheetFormatPr defaultColWidth="8.875" defaultRowHeight="15" customHeight="1" x14ac:dyDescent="0.15"/>
  <cols>
    <col min="1" max="2" width="0" hidden="1" customWidth="1"/>
    <col min="3" max="5" width="5.75" customWidth="1"/>
    <col min="6" max="6" width="28.625" customWidth="1"/>
    <col min="7" max="19" width="14.25" customWidth="1"/>
  </cols>
  <sheetData>
    <row r="1" spans="1:19" s="14" customFormat="1" ht="15" customHeight="1" x14ac:dyDescent="0.25">
      <c r="B1" s="25"/>
      <c r="C1" s="62" t="s">
        <v>51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26" customFormat="1" ht="40.5" customHeight="1" x14ac:dyDescent="0.15">
      <c r="A2" s="27"/>
      <c r="C2" s="63" t="s">
        <v>52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3"/>
      <c r="Q2" s="63"/>
      <c r="R2" s="64"/>
      <c r="S2" s="64"/>
    </row>
    <row r="3" spans="1:19" ht="21" customHeight="1" x14ac:dyDescent="0.15">
      <c r="A3" s="67" t="s">
        <v>191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71"/>
      <c r="Q3" s="71"/>
      <c r="R3" s="67"/>
      <c r="S3" s="67"/>
    </row>
    <row r="4" spans="1:19" s="28" customFormat="1" ht="21" customHeight="1" x14ac:dyDescent="0.15">
      <c r="A4" s="69" t="s">
        <v>53</v>
      </c>
      <c r="B4" s="69" t="s">
        <v>54</v>
      </c>
      <c r="C4" s="74" t="s">
        <v>55</v>
      </c>
      <c r="D4" s="74"/>
      <c r="E4" s="74"/>
      <c r="F4" s="74" t="s">
        <v>56</v>
      </c>
      <c r="G4" s="74" t="s">
        <v>57</v>
      </c>
      <c r="H4" s="74" t="s">
        <v>58</v>
      </c>
      <c r="I4" s="74"/>
      <c r="J4" s="74"/>
      <c r="K4" s="74"/>
      <c r="L4" s="73" t="s">
        <v>59</v>
      </c>
      <c r="M4" s="73" t="s">
        <v>60</v>
      </c>
      <c r="N4" s="73" t="s">
        <v>61</v>
      </c>
      <c r="O4" s="73" t="s">
        <v>62</v>
      </c>
      <c r="P4" s="73" t="s">
        <v>42</v>
      </c>
      <c r="Q4" s="73" t="s">
        <v>43</v>
      </c>
      <c r="R4" s="73" t="s">
        <v>45</v>
      </c>
      <c r="S4" s="72" t="s">
        <v>47</v>
      </c>
    </row>
    <row r="5" spans="1:19" s="28" customFormat="1" ht="21" customHeight="1" x14ac:dyDescent="0.15">
      <c r="A5" s="70"/>
      <c r="B5" s="70"/>
      <c r="C5" s="74" t="s">
        <v>63</v>
      </c>
      <c r="D5" s="74" t="s">
        <v>64</v>
      </c>
      <c r="E5" s="74" t="s">
        <v>65</v>
      </c>
      <c r="F5" s="74"/>
      <c r="G5" s="74"/>
      <c r="H5" s="74" t="s">
        <v>66</v>
      </c>
      <c r="I5" s="73" t="s">
        <v>67</v>
      </c>
      <c r="J5" s="73" t="s">
        <v>68</v>
      </c>
      <c r="K5" s="73" t="s">
        <v>69</v>
      </c>
      <c r="L5" s="73"/>
      <c r="M5" s="73"/>
      <c r="N5" s="73"/>
      <c r="O5" s="73"/>
      <c r="P5" s="73"/>
      <c r="Q5" s="73"/>
      <c r="R5" s="73"/>
      <c r="S5" s="73"/>
    </row>
    <row r="6" spans="1:19" s="28" customFormat="1" ht="21" customHeight="1" x14ac:dyDescent="0.15">
      <c r="A6" s="70"/>
      <c r="B6" s="70"/>
      <c r="C6" s="74"/>
      <c r="D6" s="74"/>
      <c r="E6" s="74"/>
      <c r="F6" s="74"/>
      <c r="G6" s="74"/>
      <c r="H6" s="74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s="28" customFormat="1" ht="21" customHeight="1" x14ac:dyDescent="0.15">
      <c r="A7" s="70"/>
      <c r="B7" s="70"/>
      <c r="C7" s="74"/>
      <c r="D7" s="74"/>
      <c r="E7" s="74"/>
      <c r="F7" s="74"/>
      <c r="G7" s="74"/>
      <c r="H7" s="74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s="11" customFormat="1" ht="21" customHeight="1" x14ac:dyDescent="0.15">
      <c r="A8" s="21"/>
      <c r="B8" s="21"/>
      <c r="C8" s="24"/>
      <c r="D8" s="24"/>
      <c r="E8" s="24"/>
      <c r="F8" s="21" t="s">
        <v>70</v>
      </c>
      <c r="G8" s="30">
        <f t="shared" ref="G8:G25" si="0">H8+SUM(L8:S8)</f>
        <v>1209.6199999999999</v>
      </c>
      <c r="H8" s="30">
        <f t="shared" ref="H8:H25" si="1">I8+J8+K8</f>
        <v>1182.26</v>
      </c>
      <c r="I8" s="31">
        <v>1182.26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27.36</v>
      </c>
    </row>
    <row r="9" spans="1:19" s="11" customFormat="1" ht="21" customHeight="1" x14ac:dyDescent="0.15">
      <c r="A9" s="21"/>
      <c r="B9" s="21"/>
      <c r="C9" s="24" t="s">
        <v>71</v>
      </c>
      <c r="D9" s="24"/>
      <c r="E9" s="24"/>
      <c r="F9" s="21" t="s">
        <v>72</v>
      </c>
      <c r="G9" s="30">
        <f t="shared" si="0"/>
        <v>865.54</v>
      </c>
      <c r="H9" s="30">
        <f t="shared" si="1"/>
        <v>838.18</v>
      </c>
      <c r="I9" s="31">
        <v>838.18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27.36</v>
      </c>
    </row>
    <row r="10" spans="1:19" ht="21" customHeight="1" x14ac:dyDescent="0.15">
      <c r="A10" s="21"/>
      <c r="B10" s="21"/>
      <c r="C10" s="24"/>
      <c r="D10" s="24" t="s">
        <v>73</v>
      </c>
      <c r="E10" s="24"/>
      <c r="F10" s="21" t="s">
        <v>74</v>
      </c>
      <c r="G10" s="30">
        <f t="shared" si="0"/>
        <v>865.54</v>
      </c>
      <c r="H10" s="30">
        <f t="shared" si="1"/>
        <v>838.18</v>
      </c>
      <c r="I10" s="31">
        <v>838.18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27.36</v>
      </c>
    </row>
    <row r="11" spans="1:19" ht="21" customHeight="1" x14ac:dyDescent="0.15">
      <c r="A11" s="21"/>
      <c r="B11" s="21"/>
      <c r="C11" s="24"/>
      <c r="D11" s="24"/>
      <c r="E11" s="24" t="s">
        <v>73</v>
      </c>
      <c r="F11" s="21" t="s">
        <v>75</v>
      </c>
      <c r="G11" s="30">
        <f t="shared" si="0"/>
        <v>865.54</v>
      </c>
      <c r="H11" s="30">
        <f t="shared" si="1"/>
        <v>838.18</v>
      </c>
      <c r="I11" s="31">
        <v>838.18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27.36</v>
      </c>
    </row>
    <row r="12" spans="1:19" ht="21" customHeight="1" x14ac:dyDescent="0.15">
      <c r="A12" s="21"/>
      <c r="B12" s="21"/>
      <c r="C12" s="24" t="s">
        <v>76</v>
      </c>
      <c r="D12" s="24"/>
      <c r="E12" s="24"/>
      <c r="F12" s="21" t="s">
        <v>77</v>
      </c>
      <c r="G12" s="30">
        <f t="shared" si="0"/>
        <v>178.65</v>
      </c>
      <c r="H12" s="30">
        <f t="shared" si="1"/>
        <v>178.65</v>
      </c>
      <c r="I12" s="31">
        <v>178.65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spans="1:19" ht="21" customHeight="1" x14ac:dyDescent="0.15">
      <c r="A13" s="21"/>
      <c r="B13" s="21"/>
      <c r="C13" s="24"/>
      <c r="D13" s="24" t="s">
        <v>78</v>
      </c>
      <c r="E13" s="24"/>
      <c r="F13" s="21" t="s">
        <v>79</v>
      </c>
      <c r="G13" s="30">
        <f t="shared" si="0"/>
        <v>172.7</v>
      </c>
      <c r="H13" s="30">
        <f t="shared" si="1"/>
        <v>172.7</v>
      </c>
      <c r="I13" s="31">
        <v>172.7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spans="1:19" ht="21" customHeight="1" x14ac:dyDescent="0.15">
      <c r="A14" s="21"/>
      <c r="B14" s="21"/>
      <c r="C14" s="24"/>
      <c r="D14" s="24"/>
      <c r="E14" s="24" t="s">
        <v>73</v>
      </c>
      <c r="F14" s="21" t="s">
        <v>80</v>
      </c>
      <c r="G14" s="30">
        <f t="shared" si="0"/>
        <v>14.28</v>
      </c>
      <c r="H14" s="30">
        <f t="shared" si="1"/>
        <v>14.28</v>
      </c>
      <c r="I14" s="31">
        <v>14.28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spans="1:19" ht="21" customHeight="1" x14ac:dyDescent="0.15">
      <c r="A15" s="21"/>
      <c r="B15" s="21"/>
      <c r="C15" s="24"/>
      <c r="D15" s="24"/>
      <c r="E15" s="24" t="s">
        <v>78</v>
      </c>
      <c r="F15" s="21" t="s">
        <v>81</v>
      </c>
      <c r="G15" s="30">
        <f t="shared" si="0"/>
        <v>105.61</v>
      </c>
      <c r="H15" s="30">
        <f t="shared" si="1"/>
        <v>105.61</v>
      </c>
      <c r="I15" s="31">
        <v>105.61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spans="1:19" ht="21" customHeight="1" x14ac:dyDescent="0.15">
      <c r="A16" s="21"/>
      <c r="B16" s="21"/>
      <c r="C16" s="24"/>
      <c r="D16" s="24"/>
      <c r="E16" s="24" t="s">
        <v>82</v>
      </c>
      <c r="F16" s="21" t="s">
        <v>83</v>
      </c>
      <c r="G16" s="30">
        <f t="shared" si="0"/>
        <v>52.81</v>
      </c>
      <c r="H16" s="30">
        <f t="shared" si="1"/>
        <v>52.81</v>
      </c>
      <c r="I16" s="31">
        <v>52.81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spans="1:19" ht="21" customHeight="1" x14ac:dyDescent="0.15">
      <c r="A17" s="21"/>
      <c r="B17" s="21"/>
      <c r="C17" s="24"/>
      <c r="D17" s="24" t="s">
        <v>84</v>
      </c>
      <c r="E17" s="24"/>
      <c r="F17" s="21" t="s">
        <v>85</v>
      </c>
      <c r="G17" s="30">
        <f t="shared" si="0"/>
        <v>5.95</v>
      </c>
      <c r="H17" s="30">
        <f t="shared" si="1"/>
        <v>5.95</v>
      </c>
      <c r="I17" s="31">
        <v>5.95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spans="1:19" ht="21" customHeight="1" x14ac:dyDescent="0.15">
      <c r="A18" s="21"/>
      <c r="B18" s="21"/>
      <c r="C18" s="24"/>
      <c r="D18" s="24"/>
      <c r="E18" s="24" t="s">
        <v>84</v>
      </c>
      <c r="F18" s="21" t="s">
        <v>85</v>
      </c>
      <c r="G18" s="30">
        <f t="shared" si="0"/>
        <v>5.95</v>
      </c>
      <c r="H18" s="30">
        <f t="shared" si="1"/>
        <v>5.95</v>
      </c>
      <c r="I18" s="31">
        <v>5.95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spans="1:19" ht="21" customHeight="1" x14ac:dyDescent="0.15">
      <c r="A19" s="21"/>
      <c r="B19" s="21"/>
      <c r="C19" s="24" t="s">
        <v>86</v>
      </c>
      <c r="D19" s="24"/>
      <c r="E19" s="24"/>
      <c r="F19" s="21" t="s">
        <v>87</v>
      </c>
      <c r="G19" s="30">
        <f t="shared" si="0"/>
        <v>74.599999999999994</v>
      </c>
      <c r="H19" s="30">
        <f t="shared" si="1"/>
        <v>74.599999999999994</v>
      </c>
      <c r="I19" s="31">
        <v>74.599999999999994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spans="1:19" ht="21" customHeight="1" x14ac:dyDescent="0.15">
      <c r="A20" s="21"/>
      <c r="B20" s="21"/>
      <c r="C20" s="24"/>
      <c r="D20" s="24" t="s">
        <v>88</v>
      </c>
      <c r="E20" s="24"/>
      <c r="F20" s="21" t="s">
        <v>89</v>
      </c>
      <c r="G20" s="30">
        <f t="shared" si="0"/>
        <v>74.599999999999994</v>
      </c>
      <c r="H20" s="30">
        <f t="shared" si="1"/>
        <v>74.599999999999994</v>
      </c>
      <c r="I20" s="31">
        <v>74.599999999999994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</row>
    <row r="21" spans="1:19" ht="21" customHeight="1" x14ac:dyDescent="0.15">
      <c r="A21" s="21"/>
      <c r="B21" s="21"/>
      <c r="C21" s="24"/>
      <c r="D21" s="24"/>
      <c r="E21" s="24" t="s">
        <v>73</v>
      </c>
      <c r="F21" s="21" t="s">
        <v>90</v>
      </c>
      <c r="G21" s="30">
        <f t="shared" si="0"/>
        <v>48.19</v>
      </c>
      <c r="H21" s="30">
        <f t="shared" si="1"/>
        <v>48.19</v>
      </c>
      <c r="I21" s="31">
        <v>48.19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 spans="1:19" ht="21" customHeight="1" x14ac:dyDescent="0.15">
      <c r="A22" s="21"/>
      <c r="B22" s="21"/>
      <c r="C22" s="24"/>
      <c r="D22" s="24"/>
      <c r="E22" s="24" t="s">
        <v>91</v>
      </c>
      <c r="F22" s="21" t="s">
        <v>92</v>
      </c>
      <c r="G22" s="30">
        <f t="shared" si="0"/>
        <v>26.41</v>
      </c>
      <c r="H22" s="30">
        <f t="shared" si="1"/>
        <v>26.41</v>
      </c>
      <c r="I22" s="31">
        <v>26.41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</row>
    <row r="23" spans="1:19" ht="21" customHeight="1" x14ac:dyDescent="0.15">
      <c r="A23" s="21"/>
      <c r="B23" s="21"/>
      <c r="C23" s="24" t="s">
        <v>93</v>
      </c>
      <c r="D23" s="24"/>
      <c r="E23" s="24"/>
      <c r="F23" s="21" t="s">
        <v>94</v>
      </c>
      <c r="G23" s="30">
        <f t="shared" si="0"/>
        <v>90.83</v>
      </c>
      <c r="H23" s="30">
        <f t="shared" si="1"/>
        <v>90.83</v>
      </c>
      <c r="I23" s="31">
        <v>90.83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</row>
    <row r="24" spans="1:19" ht="21" customHeight="1" x14ac:dyDescent="0.15">
      <c r="A24" s="21"/>
      <c r="B24" s="21"/>
      <c r="C24" s="24"/>
      <c r="D24" s="24" t="s">
        <v>73</v>
      </c>
      <c r="E24" s="24"/>
      <c r="F24" s="21" t="s">
        <v>95</v>
      </c>
      <c r="G24" s="30">
        <f t="shared" si="0"/>
        <v>90.83</v>
      </c>
      <c r="H24" s="30">
        <f t="shared" si="1"/>
        <v>90.83</v>
      </c>
      <c r="I24" s="31">
        <v>90.83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</row>
    <row r="25" spans="1:19" ht="21" customHeight="1" x14ac:dyDescent="0.15">
      <c r="A25" s="21"/>
      <c r="B25" s="21"/>
      <c r="C25" s="24"/>
      <c r="D25" s="24"/>
      <c r="E25" s="24" t="s">
        <v>96</v>
      </c>
      <c r="F25" s="21" t="s">
        <v>97</v>
      </c>
      <c r="G25" s="30">
        <f t="shared" si="0"/>
        <v>90.83</v>
      </c>
      <c r="H25" s="30">
        <f t="shared" si="1"/>
        <v>90.83</v>
      </c>
      <c r="I25" s="31">
        <v>90.83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</row>
  </sheetData>
  <mergeCells count="24">
    <mergeCell ref="I5:I7"/>
    <mergeCell ref="J5:J7"/>
    <mergeCell ref="K5:K7"/>
    <mergeCell ref="C4:E4"/>
    <mergeCell ref="C5:C7"/>
    <mergeCell ref="D5:D7"/>
    <mergeCell ref="E5:E7"/>
    <mergeCell ref="F4:F7"/>
    <mergeCell ref="A4:A7"/>
    <mergeCell ref="B4:B7"/>
    <mergeCell ref="A3:S3"/>
    <mergeCell ref="C2:S2"/>
    <mergeCell ref="C1:S1"/>
    <mergeCell ref="S4:S7"/>
    <mergeCell ref="P4:P7"/>
    <mergeCell ref="Q4:Q7"/>
    <mergeCell ref="L4:L7"/>
    <mergeCell ref="M4:M7"/>
    <mergeCell ref="N4:N7"/>
    <mergeCell ref="O4:O7"/>
    <mergeCell ref="R4:R7"/>
    <mergeCell ref="G4:G7"/>
    <mergeCell ref="H4:K4"/>
    <mergeCell ref="H5:H7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workbookViewId="0">
      <pane ySplit="5" topLeftCell="A6" activePane="bottomLeft" state="frozen"/>
      <selection pane="bottomLeft" activeCell="A3" sqref="A3:I3"/>
    </sheetView>
  </sheetViews>
  <sheetFormatPr defaultColWidth="8.875" defaultRowHeight="15" customHeight="1" x14ac:dyDescent="0.15"/>
  <cols>
    <col min="1" max="2" width="0" hidden="1" customWidth="1"/>
    <col min="3" max="5" width="5.75" customWidth="1"/>
    <col min="6" max="6" width="32.875" customWidth="1"/>
    <col min="7" max="10" width="14.25" style="36" customWidth="1"/>
  </cols>
  <sheetData>
    <row r="1" spans="1:10" ht="13.5" customHeight="1" x14ac:dyDescent="0.15">
      <c r="A1" s="32"/>
      <c r="B1" s="32"/>
      <c r="C1" s="62" t="s">
        <v>98</v>
      </c>
      <c r="D1" s="62"/>
      <c r="E1" s="62"/>
      <c r="F1" s="62"/>
      <c r="G1" s="76"/>
      <c r="H1" s="76"/>
      <c r="I1" s="76"/>
      <c r="J1" s="76"/>
    </row>
    <row r="2" spans="1:10" ht="40.5" customHeight="1" x14ac:dyDescent="0.15">
      <c r="A2" s="13"/>
      <c r="B2" s="26"/>
      <c r="C2" s="63" t="s">
        <v>99</v>
      </c>
      <c r="D2" s="77"/>
      <c r="E2" s="77"/>
      <c r="F2" s="77"/>
      <c r="G2" s="78"/>
      <c r="H2" s="78"/>
      <c r="I2" s="78"/>
      <c r="J2" s="78"/>
    </row>
    <row r="3" spans="1:10" ht="21" customHeight="1" x14ac:dyDescent="0.15">
      <c r="A3" s="67" t="s">
        <v>191</v>
      </c>
      <c r="B3" s="67"/>
      <c r="C3" s="67"/>
      <c r="D3" s="67"/>
      <c r="E3" s="67"/>
      <c r="F3" s="67"/>
      <c r="G3" s="75"/>
      <c r="H3" s="75"/>
      <c r="I3" s="75"/>
      <c r="J3" s="33" t="s">
        <v>4</v>
      </c>
    </row>
    <row r="4" spans="1:10" s="12" customFormat="1" ht="21" customHeight="1" x14ac:dyDescent="0.15">
      <c r="A4" s="69" t="s">
        <v>53</v>
      </c>
      <c r="B4" s="69" t="s">
        <v>54</v>
      </c>
      <c r="C4" s="74" t="s">
        <v>55</v>
      </c>
      <c r="D4" s="79"/>
      <c r="E4" s="79"/>
      <c r="F4" s="74" t="s">
        <v>56</v>
      </c>
      <c r="G4" s="73" t="s">
        <v>100</v>
      </c>
      <c r="H4" s="73" t="s">
        <v>101</v>
      </c>
      <c r="I4" s="73" t="s">
        <v>102</v>
      </c>
      <c r="J4" s="73" t="s">
        <v>48</v>
      </c>
    </row>
    <row r="5" spans="1:10" s="28" customFormat="1" ht="21" customHeight="1" x14ac:dyDescent="0.15">
      <c r="A5" s="70"/>
      <c r="B5" s="70"/>
      <c r="C5" s="29" t="s">
        <v>63</v>
      </c>
      <c r="D5" s="29" t="s">
        <v>64</v>
      </c>
      <c r="E5" s="29" t="s">
        <v>65</v>
      </c>
      <c r="F5" s="74"/>
      <c r="G5" s="73"/>
      <c r="H5" s="73"/>
      <c r="I5" s="73"/>
      <c r="J5" s="73"/>
    </row>
    <row r="6" spans="1:10" s="11" customFormat="1" ht="21" customHeight="1" x14ac:dyDescent="0.15">
      <c r="A6" s="21"/>
      <c r="B6" s="21"/>
      <c r="C6" s="24"/>
      <c r="D6" s="24"/>
      <c r="E6" s="24"/>
      <c r="F6" s="21" t="s">
        <v>70</v>
      </c>
      <c r="G6" s="34">
        <f t="shared" ref="G6:G23" si="0">SUM(H6:J6)</f>
        <v>1209.6200000000001</v>
      </c>
      <c r="H6" s="35">
        <v>1172.6300000000001</v>
      </c>
      <c r="I6" s="35">
        <v>36.99</v>
      </c>
      <c r="J6" s="35">
        <v>0</v>
      </c>
    </row>
    <row r="7" spans="1:10" s="11" customFormat="1" ht="21" customHeight="1" x14ac:dyDescent="0.15">
      <c r="A7" s="21"/>
      <c r="B7" s="21"/>
      <c r="C7" s="24" t="s">
        <v>71</v>
      </c>
      <c r="D7" s="24"/>
      <c r="E7" s="24"/>
      <c r="F7" s="21" t="s">
        <v>72</v>
      </c>
      <c r="G7" s="34">
        <f t="shared" si="0"/>
        <v>865.54</v>
      </c>
      <c r="H7" s="35">
        <v>828.55</v>
      </c>
      <c r="I7" s="35">
        <v>36.99</v>
      </c>
      <c r="J7" s="35">
        <v>0</v>
      </c>
    </row>
    <row r="8" spans="1:10" ht="21" customHeight="1" x14ac:dyDescent="0.15">
      <c r="A8" s="21"/>
      <c r="B8" s="21"/>
      <c r="C8" s="24"/>
      <c r="D8" s="24" t="s">
        <v>73</v>
      </c>
      <c r="E8" s="24"/>
      <c r="F8" s="21" t="s">
        <v>74</v>
      </c>
      <c r="G8" s="34">
        <f t="shared" si="0"/>
        <v>865.54</v>
      </c>
      <c r="H8" s="35">
        <v>828.55</v>
      </c>
      <c r="I8" s="35">
        <v>36.99</v>
      </c>
      <c r="J8" s="35">
        <v>0</v>
      </c>
    </row>
    <row r="9" spans="1:10" ht="21" customHeight="1" x14ac:dyDescent="0.15">
      <c r="A9" s="21"/>
      <c r="B9" s="21"/>
      <c r="C9" s="24"/>
      <c r="D9" s="24"/>
      <c r="E9" s="24" t="s">
        <v>73</v>
      </c>
      <c r="F9" s="21" t="s">
        <v>75</v>
      </c>
      <c r="G9" s="34">
        <f t="shared" si="0"/>
        <v>865.54</v>
      </c>
      <c r="H9" s="35">
        <v>828.55</v>
      </c>
      <c r="I9" s="35">
        <v>36.99</v>
      </c>
      <c r="J9" s="35">
        <v>0</v>
      </c>
    </row>
    <row r="10" spans="1:10" ht="21" customHeight="1" x14ac:dyDescent="0.15">
      <c r="A10" s="21"/>
      <c r="B10" s="21"/>
      <c r="C10" s="24" t="s">
        <v>76</v>
      </c>
      <c r="D10" s="24"/>
      <c r="E10" s="24"/>
      <c r="F10" s="21" t="s">
        <v>77</v>
      </c>
      <c r="G10" s="34">
        <f t="shared" si="0"/>
        <v>178.65</v>
      </c>
      <c r="H10" s="35">
        <v>178.65</v>
      </c>
      <c r="I10" s="35">
        <v>0</v>
      </c>
      <c r="J10" s="35">
        <v>0</v>
      </c>
    </row>
    <row r="11" spans="1:10" ht="21" customHeight="1" x14ac:dyDescent="0.15">
      <c r="A11" s="21"/>
      <c r="B11" s="21"/>
      <c r="C11" s="24"/>
      <c r="D11" s="24" t="s">
        <v>78</v>
      </c>
      <c r="E11" s="24"/>
      <c r="F11" s="21" t="s">
        <v>79</v>
      </c>
      <c r="G11" s="34">
        <f t="shared" si="0"/>
        <v>172.7</v>
      </c>
      <c r="H11" s="35">
        <v>172.7</v>
      </c>
      <c r="I11" s="35">
        <v>0</v>
      </c>
      <c r="J11" s="35">
        <v>0</v>
      </c>
    </row>
    <row r="12" spans="1:10" ht="21" customHeight="1" x14ac:dyDescent="0.15">
      <c r="A12" s="21"/>
      <c r="B12" s="21"/>
      <c r="C12" s="24"/>
      <c r="D12" s="24"/>
      <c r="E12" s="24" t="s">
        <v>73</v>
      </c>
      <c r="F12" s="21" t="s">
        <v>80</v>
      </c>
      <c r="G12" s="34">
        <f t="shared" si="0"/>
        <v>14.28</v>
      </c>
      <c r="H12" s="35">
        <v>14.28</v>
      </c>
      <c r="I12" s="35">
        <v>0</v>
      </c>
      <c r="J12" s="35">
        <v>0</v>
      </c>
    </row>
    <row r="13" spans="1:10" ht="21" customHeight="1" x14ac:dyDescent="0.15">
      <c r="A13" s="21"/>
      <c r="B13" s="21"/>
      <c r="C13" s="24"/>
      <c r="D13" s="24"/>
      <c r="E13" s="24" t="s">
        <v>78</v>
      </c>
      <c r="F13" s="21" t="s">
        <v>81</v>
      </c>
      <c r="G13" s="34">
        <f t="shared" si="0"/>
        <v>105.61</v>
      </c>
      <c r="H13" s="35">
        <v>105.61</v>
      </c>
      <c r="I13" s="35">
        <v>0</v>
      </c>
      <c r="J13" s="35">
        <v>0</v>
      </c>
    </row>
    <row r="14" spans="1:10" ht="21" customHeight="1" x14ac:dyDescent="0.15">
      <c r="A14" s="21"/>
      <c r="B14" s="21"/>
      <c r="C14" s="24"/>
      <c r="D14" s="24"/>
      <c r="E14" s="24" t="s">
        <v>82</v>
      </c>
      <c r="F14" s="21" t="s">
        <v>83</v>
      </c>
      <c r="G14" s="34">
        <f t="shared" si="0"/>
        <v>52.81</v>
      </c>
      <c r="H14" s="35">
        <v>52.81</v>
      </c>
      <c r="I14" s="35">
        <v>0</v>
      </c>
      <c r="J14" s="35">
        <v>0</v>
      </c>
    </row>
    <row r="15" spans="1:10" ht="21" customHeight="1" x14ac:dyDescent="0.15">
      <c r="A15" s="21"/>
      <c r="B15" s="21"/>
      <c r="C15" s="24"/>
      <c r="D15" s="24" t="s">
        <v>84</v>
      </c>
      <c r="E15" s="24"/>
      <c r="F15" s="21" t="s">
        <v>85</v>
      </c>
      <c r="G15" s="34">
        <f t="shared" si="0"/>
        <v>5.95</v>
      </c>
      <c r="H15" s="35">
        <v>5.95</v>
      </c>
      <c r="I15" s="35">
        <v>0</v>
      </c>
      <c r="J15" s="35">
        <v>0</v>
      </c>
    </row>
    <row r="16" spans="1:10" ht="21" customHeight="1" x14ac:dyDescent="0.15">
      <c r="A16" s="21"/>
      <c r="B16" s="21"/>
      <c r="C16" s="24"/>
      <c r="D16" s="24"/>
      <c r="E16" s="24" t="s">
        <v>84</v>
      </c>
      <c r="F16" s="21" t="s">
        <v>85</v>
      </c>
      <c r="G16" s="34">
        <f t="shared" si="0"/>
        <v>5.95</v>
      </c>
      <c r="H16" s="35">
        <v>5.95</v>
      </c>
      <c r="I16" s="35">
        <v>0</v>
      </c>
      <c r="J16" s="35">
        <v>0</v>
      </c>
    </row>
    <row r="17" spans="1:10" ht="21" customHeight="1" x14ac:dyDescent="0.15">
      <c r="A17" s="21"/>
      <c r="B17" s="21"/>
      <c r="C17" s="24" t="s">
        <v>86</v>
      </c>
      <c r="D17" s="24"/>
      <c r="E17" s="24"/>
      <c r="F17" s="21" t="s">
        <v>87</v>
      </c>
      <c r="G17" s="34">
        <f t="shared" si="0"/>
        <v>74.599999999999994</v>
      </c>
      <c r="H17" s="35">
        <v>74.599999999999994</v>
      </c>
      <c r="I17" s="35">
        <v>0</v>
      </c>
      <c r="J17" s="35">
        <v>0</v>
      </c>
    </row>
    <row r="18" spans="1:10" ht="21" customHeight="1" x14ac:dyDescent="0.15">
      <c r="A18" s="21"/>
      <c r="B18" s="21"/>
      <c r="C18" s="24"/>
      <c r="D18" s="24" t="s">
        <v>88</v>
      </c>
      <c r="E18" s="24"/>
      <c r="F18" s="21" t="s">
        <v>89</v>
      </c>
      <c r="G18" s="34">
        <f t="shared" si="0"/>
        <v>74.599999999999994</v>
      </c>
      <c r="H18" s="35">
        <v>74.599999999999994</v>
      </c>
      <c r="I18" s="35">
        <v>0</v>
      </c>
      <c r="J18" s="35">
        <v>0</v>
      </c>
    </row>
    <row r="19" spans="1:10" ht="21" customHeight="1" x14ac:dyDescent="0.15">
      <c r="A19" s="21"/>
      <c r="B19" s="21"/>
      <c r="C19" s="24"/>
      <c r="D19" s="24"/>
      <c r="E19" s="24" t="s">
        <v>73</v>
      </c>
      <c r="F19" s="21" t="s">
        <v>90</v>
      </c>
      <c r="G19" s="34">
        <f t="shared" si="0"/>
        <v>48.19</v>
      </c>
      <c r="H19" s="35">
        <v>48.19</v>
      </c>
      <c r="I19" s="35">
        <v>0</v>
      </c>
      <c r="J19" s="35">
        <v>0</v>
      </c>
    </row>
    <row r="20" spans="1:10" ht="21" customHeight="1" x14ac:dyDescent="0.15">
      <c r="A20" s="21"/>
      <c r="B20" s="21"/>
      <c r="C20" s="24"/>
      <c r="D20" s="24"/>
      <c r="E20" s="24" t="s">
        <v>91</v>
      </c>
      <c r="F20" s="21" t="s">
        <v>92</v>
      </c>
      <c r="G20" s="34">
        <f t="shared" si="0"/>
        <v>26.41</v>
      </c>
      <c r="H20" s="35">
        <v>26.41</v>
      </c>
      <c r="I20" s="35">
        <v>0</v>
      </c>
      <c r="J20" s="35">
        <v>0</v>
      </c>
    </row>
    <row r="21" spans="1:10" ht="21" customHeight="1" x14ac:dyDescent="0.15">
      <c r="A21" s="21"/>
      <c r="B21" s="21"/>
      <c r="C21" s="24" t="s">
        <v>93</v>
      </c>
      <c r="D21" s="24"/>
      <c r="E21" s="24"/>
      <c r="F21" s="21" t="s">
        <v>94</v>
      </c>
      <c r="G21" s="34">
        <f t="shared" si="0"/>
        <v>90.83</v>
      </c>
      <c r="H21" s="35">
        <v>90.83</v>
      </c>
      <c r="I21" s="35">
        <v>0</v>
      </c>
      <c r="J21" s="35">
        <v>0</v>
      </c>
    </row>
    <row r="22" spans="1:10" ht="21" customHeight="1" x14ac:dyDescent="0.15">
      <c r="A22" s="21"/>
      <c r="B22" s="21"/>
      <c r="C22" s="24"/>
      <c r="D22" s="24" t="s">
        <v>73</v>
      </c>
      <c r="E22" s="24"/>
      <c r="F22" s="21" t="s">
        <v>95</v>
      </c>
      <c r="G22" s="34">
        <f t="shared" si="0"/>
        <v>90.83</v>
      </c>
      <c r="H22" s="35">
        <v>90.83</v>
      </c>
      <c r="I22" s="35">
        <v>0</v>
      </c>
      <c r="J22" s="35">
        <v>0</v>
      </c>
    </row>
    <row r="23" spans="1:10" ht="21" customHeight="1" x14ac:dyDescent="0.15">
      <c r="A23" s="21"/>
      <c r="B23" s="21"/>
      <c r="C23" s="24"/>
      <c r="D23" s="24"/>
      <c r="E23" s="24" t="s">
        <v>96</v>
      </c>
      <c r="F23" s="21" t="s">
        <v>97</v>
      </c>
      <c r="G23" s="34">
        <f t="shared" si="0"/>
        <v>90.83</v>
      </c>
      <c r="H23" s="35">
        <v>90.83</v>
      </c>
      <c r="I23" s="35">
        <v>0</v>
      </c>
      <c r="J23" s="35">
        <v>0</v>
      </c>
    </row>
  </sheetData>
  <mergeCells count="11">
    <mergeCell ref="J4:J5"/>
    <mergeCell ref="A4:A5"/>
    <mergeCell ref="B4:B5"/>
    <mergeCell ref="A3:I3"/>
    <mergeCell ref="C1:J1"/>
    <mergeCell ref="C2:J2"/>
    <mergeCell ref="C4:E4"/>
    <mergeCell ref="F4:F5"/>
    <mergeCell ref="G4:G5"/>
    <mergeCell ref="H4:H5"/>
    <mergeCell ref="I4:I5"/>
  </mergeCells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showGridLines="0" workbookViewId="0">
      <pane ySplit="6" topLeftCell="A7" activePane="bottomLeft" state="frozen"/>
      <selection pane="bottomLeft" activeCell="A3" sqref="A3:F3"/>
    </sheetView>
  </sheetViews>
  <sheetFormatPr defaultColWidth="8" defaultRowHeight="14.25" customHeight="1" x14ac:dyDescent="0.15"/>
  <cols>
    <col min="1" max="1" width="29.125" style="1" customWidth="1"/>
    <col min="2" max="2" width="24.25" style="1" customWidth="1"/>
    <col min="3" max="3" width="30.25" style="1" customWidth="1"/>
    <col min="4" max="7" width="17.125" style="1" customWidth="1"/>
  </cols>
  <sheetData>
    <row r="1" spans="1:7" ht="15" customHeight="1" x14ac:dyDescent="0.15">
      <c r="A1" s="37"/>
      <c r="B1" s="3"/>
      <c r="C1" s="3"/>
      <c r="E1" s="38"/>
      <c r="G1" s="39" t="s">
        <v>103</v>
      </c>
    </row>
    <row r="2" spans="1:7" ht="32.25" customHeight="1" x14ac:dyDescent="0.25">
      <c r="A2" s="83" t="s">
        <v>104</v>
      </c>
      <c r="B2" s="83"/>
      <c r="C2" s="83"/>
      <c r="D2" s="83"/>
      <c r="E2" s="83"/>
      <c r="F2" s="84"/>
      <c r="G2" s="84"/>
    </row>
    <row r="3" spans="1:7" ht="18" customHeight="1" x14ac:dyDescent="0.15">
      <c r="A3" s="80" t="s">
        <v>191</v>
      </c>
      <c r="B3" s="80"/>
      <c r="C3" s="80"/>
      <c r="D3" s="81"/>
      <c r="E3" s="82"/>
      <c r="F3" s="81"/>
      <c r="G3" s="40" t="s">
        <v>4</v>
      </c>
    </row>
    <row r="4" spans="1:7" ht="19.5" customHeight="1" x14ac:dyDescent="0.15">
      <c r="A4" s="85" t="s">
        <v>105</v>
      </c>
      <c r="B4" s="85"/>
      <c r="C4" s="85" t="s">
        <v>106</v>
      </c>
      <c r="D4" s="85"/>
      <c r="E4" s="86"/>
      <c r="F4" s="87"/>
      <c r="G4" s="87"/>
    </row>
    <row r="5" spans="1:7" ht="19.5" customHeight="1" x14ac:dyDescent="0.15">
      <c r="A5" s="88" t="s">
        <v>107</v>
      </c>
      <c r="B5" s="88" t="s">
        <v>8</v>
      </c>
      <c r="C5" s="89" t="s">
        <v>107</v>
      </c>
      <c r="D5" s="85" t="s">
        <v>8</v>
      </c>
      <c r="E5" s="86"/>
      <c r="F5" s="87"/>
      <c r="G5" s="87"/>
    </row>
    <row r="6" spans="1:7" ht="19.5" customHeight="1" x14ac:dyDescent="0.15">
      <c r="A6" s="88"/>
      <c r="B6" s="88"/>
      <c r="C6" s="90"/>
      <c r="D6" s="5" t="s">
        <v>100</v>
      </c>
      <c r="E6" s="5" t="s">
        <v>67</v>
      </c>
      <c r="F6" s="5" t="s">
        <v>68</v>
      </c>
      <c r="G6" s="5" t="s">
        <v>69</v>
      </c>
    </row>
    <row r="7" spans="1:7" ht="19.5" customHeight="1" x14ac:dyDescent="0.15">
      <c r="A7" s="42" t="s">
        <v>108</v>
      </c>
      <c r="B7" s="43">
        <v>1182.26</v>
      </c>
      <c r="C7" s="6" t="s">
        <v>10</v>
      </c>
      <c r="D7" s="44">
        <f t="shared" ref="D7:D28" si="0">SUM(E7:G7)</f>
        <v>0</v>
      </c>
      <c r="E7" s="44"/>
      <c r="F7" s="44"/>
      <c r="G7" s="44"/>
    </row>
    <row r="8" spans="1:7" ht="19.5" customHeight="1" x14ac:dyDescent="0.15">
      <c r="A8" s="45" t="s">
        <v>109</v>
      </c>
      <c r="B8" s="43"/>
      <c r="C8" s="6" t="s">
        <v>12</v>
      </c>
      <c r="D8" s="44">
        <f t="shared" si="0"/>
        <v>0</v>
      </c>
      <c r="E8" s="44"/>
      <c r="F8" s="44"/>
      <c r="G8" s="44"/>
    </row>
    <row r="9" spans="1:7" ht="19.5" customHeight="1" x14ac:dyDescent="0.15">
      <c r="A9" s="45" t="s">
        <v>110</v>
      </c>
      <c r="B9" s="43"/>
      <c r="C9" s="6" t="s">
        <v>14</v>
      </c>
      <c r="D9" s="44">
        <f t="shared" si="0"/>
        <v>0</v>
      </c>
      <c r="E9" s="44"/>
      <c r="F9" s="44"/>
      <c r="G9" s="44"/>
    </row>
    <row r="10" spans="1:7" ht="19.5" customHeight="1" x14ac:dyDescent="0.15">
      <c r="A10" s="45"/>
      <c r="B10" s="46"/>
      <c r="C10" s="6" t="s">
        <v>16</v>
      </c>
      <c r="D10" s="44">
        <f t="shared" si="0"/>
        <v>0</v>
      </c>
      <c r="E10" s="44"/>
      <c r="F10" s="44"/>
      <c r="G10" s="44"/>
    </row>
    <row r="11" spans="1:7" ht="19.5" customHeight="1" x14ac:dyDescent="0.15">
      <c r="A11" s="45"/>
      <c r="B11" s="46"/>
      <c r="C11" s="6" t="s">
        <v>18</v>
      </c>
      <c r="D11" s="44">
        <f t="shared" si="0"/>
        <v>865.54</v>
      </c>
      <c r="E11" s="44">
        <v>865.54</v>
      </c>
      <c r="F11" s="44"/>
      <c r="G11" s="44"/>
    </row>
    <row r="12" spans="1:7" ht="19.5" customHeight="1" x14ac:dyDescent="0.15">
      <c r="A12" s="45"/>
      <c r="B12" s="46"/>
      <c r="C12" s="6" t="s">
        <v>20</v>
      </c>
      <c r="D12" s="44">
        <f t="shared" si="0"/>
        <v>0</v>
      </c>
      <c r="E12" s="44"/>
      <c r="F12" s="44"/>
      <c r="G12" s="44"/>
    </row>
    <row r="13" spans="1:7" ht="19.5" customHeight="1" x14ac:dyDescent="0.15">
      <c r="A13" s="45"/>
      <c r="B13" s="46"/>
      <c r="C13" s="6" t="s">
        <v>22</v>
      </c>
      <c r="D13" s="44">
        <f t="shared" si="0"/>
        <v>0</v>
      </c>
      <c r="E13" s="44"/>
      <c r="F13" s="44"/>
      <c r="G13" s="44"/>
    </row>
    <row r="14" spans="1:7" ht="19.5" customHeight="1" x14ac:dyDescent="0.15">
      <c r="A14" s="45"/>
      <c r="B14" s="46"/>
      <c r="C14" s="6" t="s">
        <v>24</v>
      </c>
      <c r="D14" s="44">
        <f t="shared" si="0"/>
        <v>178.65</v>
      </c>
      <c r="E14" s="44">
        <v>178.65</v>
      </c>
      <c r="F14" s="44"/>
      <c r="G14" s="44"/>
    </row>
    <row r="15" spans="1:7" ht="19.5" customHeight="1" x14ac:dyDescent="0.15">
      <c r="A15" s="45"/>
      <c r="B15" s="46"/>
      <c r="C15" s="6" t="s">
        <v>25</v>
      </c>
      <c r="D15" s="44">
        <f t="shared" si="0"/>
        <v>74.599999999999994</v>
      </c>
      <c r="E15" s="44">
        <v>74.599999999999994</v>
      </c>
      <c r="F15" s="44"/>
      <c r="G15" s="44"/>
    </row>
    <row r="16" spans="1:7" ht="19.5" customHeight="1" x14ac:dyDescent="0.15">
      <c r="A16" s="45"/>
      <c r="B16" s="46"/>
      <c r="C16" s="6" t="s">
        <v>26</v>
      </c>
      <c r="D16" s="44">
        <f t="shared" si="0"/>
        <v>0</v>
      </c>
      <c r="E16" s="44"/>
      <c r="F16" s="44"/>
      <c r="G16" s="44"/>
    </row>
    <row r="17" spans="1:7" ht="19.5" customHeight="1" x14ac:dyDescent="0.15">
      <c r="A17" s="45"/>
      <c r="B17" s="46"/>
      <c r="C17" s="6" t="s">
        <v>27</v>
      </c>
      <c r="D17" s="44">
        <f t="shared" si="0"/>
        <v>0</v>
      </c>
      <c r="E17" s="44"/>
      <c r="F17" s="44"/>
      <c r="G17" s="44"/>
    </row>
    <row r="18" spans="1:7" ht="19.5" customHeight="1" x14ac:dyDescent="0.15">
      <c r="A18" s="42"/>
      <c r="B18" s="46"/>
      <c r="C18" s="6" t="s">
        <v>28</v>
      </c>
      <c r="D18" s="44">
        <f t="shared" si="0"/>
        <v>0</v>
      </c>
      <c r="E18" s="44"/>
      <c r="F18" s="44"/>
      <c r="G18" s="44"/>
    </row>
    <row r="19" spans="1:7" ht="19.5" customHeight="1" x14ac:dyDescent="0.15">
      <c r="A19" s="45"/>
      <c r="B19" s="46"/>
      <c r="C19" s="6" t="s">
        <v>29</v>
      </c>
      <c r="D19" s="44">
        <f t="shared" si="0"/>
        <v>0</v>
      </c>
      <c r="E19" s="44"/>
      <c r="F19" s="44"/>
      <c r="G19" s="44"/>
    </row>
    <row r="20" spans="1:7" ht="19.5" customHeight="1" x14ac:dyDescent="0.15">
      <c r="A20" s="47"/>
      <c r="B20" s="43"/>
      <c r="C20" s="6" t="s">
        <v>30</v>
      </c>
      <c r="D20" s="44">
        <f t="shared" si="0"/>
        <v>0</v>
      </c>
      <c r="E20" s="44"/>
      <c r="F20" s="44"/>
      <c r="G20" s="44"/>
    </row>
    <row r="21" spans="1:7" ht="19.5" customHeight="1" x14ac:dyDescent="0.15">
      <c r="A21" s="42"/>
      <c r="B21" s="46"/>
      <c r="C21" s="6" t="s">
        <v>31</v>
      </c>
      <c r="D21" s="44">
        <f t="shared" si="0"/>
        <v>0</v>
      </c>
      <c r="E21" s="44"/>
      <c r="F21" s="44"/>
      <c r="G21" s="44"/>
    </row>
    <row r="22" spans="1:7" ht="19.5" customHeight="1" x14ac:dyDescent="0.15">
      <c r="A22" s="42"/>
      <c r="B22" s="46"/>
      <c r="C22" s="6" t="s">
        <v>32</v>
      </c>
      <c r="D22" s="44">
        <f t="shared" si="0"/>
        <v>0</v>
      </c>
      <c r="E22" s="44"/>
      <c r="F22" s="44"/>
      <c r="G22" s="44"/>
    </row>
    <row r="23" spans="1:7" ht="19.5" customHeight="1" x14ac:dyDescent="0.15">
      <c r="A23" s="42"/>
      <c r="B23" s="46"/>
      <c r="C23" s="6" t="s">
        <v>33</v>
      </c>
      <c r="D23" s="44">
        <f t="shared" si="0"/>
        <v>0</v>
      </c>
      <c r="E23" s="44"/>
      <c r="F23" s="44"/>
      <c r="G23" s="44"/>
    </row>
    <row r="24" spans="1:7" ht="19.5" customHeight="1" x14ac:dyDescent="0.15">
      <c r="A24" s="42"/>
      <c r="B24" s="43"/>
      <c r="C24" s="6" t="s">
        <v>34</v>
      </c>
      <c r="D24" s="44">
        <f t="shared" si="0"/>
        <v>0</v>
      </c>
      <c r="E24" s="44"/>
      <c r="F24" s="44"/>
      <c r="G24" s="44"/>
    </row>
    <row r="25" spans="1:7" ht="19.5" customHeight="1" x14ac:dyDescent="0.15">
      <c r="A25" s="42"/>
      <c r="B25" s="43"/>
      <c r="C25" s="6" t="s">
        <v>35</v>
      </c>
      <c r="D25" s="44">
        <f t="shared" si="0"/>
        <v>90.83</v>
      </c>
      <c r="E25" s="44">
        <v>90.83</v>
      </c>
      <c r="F25" s="44"/>
      <c r="G25" s="44"/>
    </row>
    <row r="26" spans="1:7" ht="19.5" customHeight="1" x14ac:dyDescent="0.15">
      <c r="A26" s="45"/>
      <c r="B26" s="43"/>
      <c r="C26" s="6" t="s">
        <v>36</v>
      </c>
      <c r="D26" s="44">
        <f t="shared" si="0"/>
        <v>0</v>
      </c>
      <c r="E26" s="44"/>
      <c r="F26" s="44"/>
      <c r="G26" s="44"/>
    </row>
    <row r="27" spans="1:7" ht="19.5" customHeight="1" x14ac:dyDescent="0.15">
      <c r="A27" s="42"/>
      <c r="B27" s="43"/>
      <c r="C27" s="6" t="s">
        <v>37</v>
      </c>
      <c r="D27" s="44">
        <f t="shared" si="0"/>
        <v>0</v>
      </c>
      <c r="E27" s="44"/>
      <c r="F27" s="44"/>
      <c r="G27" s="44"/>
    </row>
    <row r="28" spans="1:7" ht="19.5" customHeight="1" x14ac:dyDescent="0.15">
      <c r="A28" s="42"/>
      <c r="B28" s="43"/>
      <c r="C28" s="6" t="s">
        <v>38</v>
      </c>
      <c r="D28" s="44">
        <f t="shared" si="0"/>
        <v>0</v>
      </c>
      <c r="E28" s="44"/>
      <c r="F28" s="44"/>
      <c r="G28" s="44"/>
    </row>
    <row r="29" spans="1:7" ht="19.5" customHeight="1" x14ac:dyDescent="0.15">
      <c r="A29" s="42"/>
      <c r="B29" s="43"/>
      <c r="C29" s="6" t="s">
        <v>39</v>
      </c>
      <c r="D29" s="44">
        <f>ROUND(D31-SUM(D7:D28),2)</f>
        <v>0</v>
      </c>
      <c r="E29" s="44">
        <f>ROUND(E31-SUM(E7:E28),2)</f>
        <v>0</v>
      </c>
      <c r="F29" s="44">
        <f>ROUND(F31-SUM(F7:F28),2)</f>
        <v>0</v>
      </c>
      <c r="G29" s="44">
        <f>ROUND(G31-SUM(G7:G28),2)</f>
        <v>0</v>
      </c>
    </row>
    <row r="30" spans="1:7" ht="19.5" customHeight="1" x14ac:dyDescent="0.15">
      <c r="A30" s="42"/>
      <c r="B30" s="43"/>
      <c r="C30" s="6"/>
      <c r="D30" s="44"/>
      <c r="E30" s="44"/>
      <c r="F30" s="44"/>
      <c r="G30" s="44"/>
    </row>
    <row r="31" spans="1:7" ht="19.5" customHeight="1" x14ac:dyDescent="0.15">
      <c r="A31" s="42" t="s">
        <v>111</v>
      </c>
      <c r="B31" s="43">
        <f>SUM(B7:B9)</f>
        <v>1182.26</v>
      </c>
      <c r="C31" s="6" t="s">
        <v>112</v>
      </c>
      <c r="D31" s="44">
        <f>D35-D33</f>
        <v>1209.6199999999999</v>
      </c>
      <c r="E31" s="44">
        <f>E35-E33</f>
        <v>1209.6199999999999</v>
      </c>
      <c r="F31" s="44">
        <f>F35-F33</f>
        <v>0</v>
      </c>
      <c r="G31" s="44">
        <f>G35-G33</f>
        <v>0</v>
      </c>
    </row>
    <row r="32" spans="1:7" ht="19.5" customHeight="1" x14ac:dyDescent="0.15">
      <c r="A32" s="42"/>
      <c r="B32" s="43"/>
      <c r="C32" s="6"/>
      <c r="D32" s="44"/>
      <c r="E32" s="44"/>
      <c r="F32" s="44"/>
      <c r="G32" s="44"/>
    </row>
    <row r="33" spans="1:7" ht="19.5" customHeight="1" x14ac:dyDescent="0.15">
      <c r="A33" s="42" t="s">
        <v>47</v>
      </c>
      <c r="B33" s="43">
        <v>27.36</v>
      </c>
      <c r="C33" s="6" t="s">
        <v>48</v>
      </c>
      <c r="D33" s="48">
        <f>SUM(E33:G33)</f>
        <v>0</v>
      </c>
      <c r="E33" s="8"/>
      <c r="F33" s="8"/>
      <c r="G33" s="8"/>
    </row>
    <row r="34" spans="1:7" ht="19.5" customHeight="1" x14ac:dyDescent="0.15">
      <c r="A34" s="42"/>
      <c r="B34" s="43"/>
      <c r="C34" s="6"/>
      <c r="D34" s="44"/>
      <c r="E34" s="44"/>
      <c r="F34" s="44"/>
      <c r="G34" s="44"/>
    </row>
    <row r="35" spans="1:7" ht="19.5" customHeight="1" x14ac:dyDescent="0.15">
      <c r="A35" s="42" t="s">
        <v>113</v>
      </c>
      <c r="B35" s="43">
        <f>B31+B33</f>
        <v>1209.6199999999999</v>
      </c>
      <c r="C35" s="6" t="s">
        <v>114</v>
      </c>
      <c r="D35" s="44">
        <f>SUM(E35:G35)</f>
        <v>1209.6199999999999</v>
      </c>
      <c r="E35" s="7">
        <v>1209.6199999999999</v>
      </c>
      <c r="F35" s="7"/>
      <c r="G35" s="7"/>
    </row>
  </sheetData>
  <mergeCells count="8">
    <mergeCell ref="A3:F3"/>
    <mergeCell ref="A2:G2"/>
    <mergeCell ref="A4:B4"/>
    <mergeCell ref="C4:G4"/>
    <mergeCell ref="D5:G5"/>
    <mergeCell ref="A5:A6"/>
    <mergeCell ref="B5:B6"/>
    <mergeCell ref="C5:C6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abSelected="1" workbookViewId="0">
      <pane ySplit="5" topLeftCell="A6" activePane="bottomLeft" state="frozen"/>
      <selection pane="bottomLeft" activeCell="A3" sqref="A3:J3"/>
    </sheetView>
  </sheetViews>
  <sheetFormatPr defaultColWidth="8.875" defaultRowHeight="15" customHeight="1" x14ac:dyDescent="0.15"/>
  <cols>
    <col min="1" max="2" width="0" hidden="1" customWidth="1"/>
    <col min="3" max="5" width="5.75" customWidth="1"/>
    <col min="6" max="6" width="32.875" customWidth="1"/>
    <col min="7" max="11" width="14.25" customWidth="1"/>
  </cols>
  <sheetData>
    <row r="1" spans="1:11" ht="15" customHeight="1" x14ac:dyDescent="0.15">
      <c r="B1" s="32"/>
      <c r="C1" s="62" t="s">
        <v>115</v>
      </c>
      <c r="D1" s="62"/>
      <c r="E1" s="62"/>
      <c r="F1" s="62"/>
      <c r="G1" s="62"/>
      <c r="H1" s="62"/>
      <c r="I1" s="62"/>
      <c r="J1" s="62"/>
      <c r="K1" s="62"/>
    </row>
    <row r="2" spans="1:11" s="26" customFormat="1" ht="40.5" customHeight="1" x14ac:dyDescent="0.15">
      <c r="A2" s="27"/>
      <c r="C2" s="63" t="s">
        <v>116</v>
      </c>
      <c r="D2" s="77"/>
      <c r="E2" s="77"/>
      <c r="F2" s="77"/>
      <c r="G2" s="77"/>
      <c r="H2" s="77"/>
      <c r="I2" s="77"/>
      <c r="J2" s="77"/>
      <c r="K2" s="77"/>
    </row>
    <row r="3" spans="1:11" ht="18" customHeight="1" x14ac:dyDescent="0.15">
      <c r="A3" s="93" t="s">
        <v>191</v>
      </c>
      <c r="B3" s="94"/>
      <c r="C3" s="95"/>
      <c r="D3" s="95"/>
      <c r="E3" s="95"/>
      <c r="F3" s="95"/>
      <c r="G3" s="95"/>
      <c r="H3" s="95"/>
      <c r="I3" s="95"/>
      <c r="J3" s="67"/>
      <c r="K3" s="14" t="s">
        <v>4</v>
      </c>
    </row>
    <row r="4" spans="1:11" ht="19.5" customHeight="1" x14ac:dyDescent="0.15">
      <c r="A4" s="91" t="s">
        <v>53</v>
      </c>
      <c r="B4" s="91" t="s">
        <v>54</v>
      </c>
      <c r="C4" s="74" t="s">
        <v>55</v>
      </c>
      <c r="D4" s="79"/>
      <c r="E4" s="79"/>
      <c r="F4" s="74" t="s">
        <v>56</v>
      </c>
      <c r="G4" s="74" t="s">
        <v>57</v>
      </c>
      <c r="H4" s="74" t="s">
        <v>101</v>
      </c>
      <c r="I4" s="79"/>
      <c r="J4" s="79"/>
      <c r="K4" s="74" t="s">
        <v>102</v>
      </c>
    </row>
    <row r="5" spans="1:11" s="49" customFormat="1" ht="19.5" customHeight="1" x14ac:dyDescent="0.15">
      <c r="A5" s="92"/>
      <c r="B5" s="92"/>
      <c r="C5" s="29" t="s">
        <v>63</v>
      </c>
      <c r="D5" s="29" t="s">
        <v>64</v>
      </c>
      <c r="E5" s="29" t="s">
        <v>65</v>
      </c>
      <c r="F5" s="74"/>
      <c r="G5" s="74"/>
      <c r="H5" s="29" t="s">
        <v>117</v>
      </c>
      <c r="I5" s="29" t="s">
        <v>118</v>
      </c>
      <c r="J5" s="29" t="s">
        <v>119</v>
      </c>
      <c r="K5" s="74"/>
    </row>
    <row r="6" spans="1:11" ht="19.5" customHeight="1" x14ac:dyDescent="0.15">
      <c r="A6" s="21"/>
      <c r="B6" s="21"/>
      <c r="C6" s="24"/>
      <c r="D6" s="24"/>
      <c r="E6" s="24"/>
      <c r="F6" s="21" t="s">
        <v>70</v>
      </c>
      <c r="G6" s="31">
        <f t="shared" ref="G6:G23" si="0">H6+K6</f>
        <v>1209.6199999999999</v>
      </c>
      <c r="H6" s="31">
        <f t="shared" ref="H6:H23" si="1">I6+J6</f>
        <v>1172.6299999999999</v>
      </c>
      <c r="I6" s="31">
        <v>1160.57</v>
      </c>
      <c r="J6" s="31">
        <v>12.06</v>
      </c>
      <c r="K6" s="31">
        <v>36.99</v>
      </c>
    </row>
    <row r="7" spans="1:11" ht="19.5" customHeight="1" x14ac:dyDescent="0.15">
      <c r="A7" s="21"/>
      <c r="B7" s="21"/>
      <c r="C7" s="24" t="s">
        <v>71</v>
      </c>
      <c r="D7" s="24"/>
      <c r="E7" s="24"/>
      <c r="F7" s="21" t="s">
        <v>72</v>
      </c>
      <c r="G7" s="31">
        <f t="shared" si="0"/>
        <v>865.54</v>
      </c>
      <c r="H7" s="31">
        <f t="shared" si="1"/>
        <v>828.55</v>
      </c>
      <c r="I7" s="31">
        <v>816.49</v>
      </c>
      <c r="J7" s="31">
        <v>12.06</v>
      </c>
      <c r="K7" s="31">
        <v>36.99</v>
      </c>
    </row>
    <row r="8" spans="1:11" ht="19.5" customHeight="1" x14ac:dyDescent="0.15">
      <c r="A8" s="21"/>
      <c r="B8" s="21"/>
      <c r="C8" s="24"/>
      <c r="D8" s="24" t="s">
        <v>73</v>
      </c>
      <c r="E8" s="24"/>
      <c r="F8" s="21" t="s">
        <v>74</v>
      </c>
      <c r="G8" s="31">
        <f t="shared" si="0"/>
        <v>865.54</v>
      </c>
      <c r="H8" s="31">
        <f t="shared" si="1"/>
        <v>828.55</v>
      </c>
      <c r="I8" s="31">
        <v>816.49</v>
      </c>
      <c r="J8" s="31">
        <v>12.06</v>
      </c>
      <c r="K8" s="31">
        <v>36.99</v>
      </c>
    </row>
    <row r="9" spans="1:11" ht="19.5" customHeight="1" x14ac:dyDescent="0.15">
      <c r="A9" s="21"/>
      <c r="B9" s="21"/>
      <c r="C9" s="24"/>
      <c r="D9" s="24"/>
      <c r="E9" s="24" t="s">
        <v>73</v>
      </c>
      <c r="F9" s="21" t="s">
        <v>75</v>
      </c>
      <c r="G9" s="31">
        <f t="shared" si="0"/>
        <v>865.54</v>
      </c>
      <c r="H9" s="31">
        <f t="shared" si="1"/>
        <v>828.55</v>
      </c>
      <c r="I9" s="31">
        <v>816.49</v>
      </c>
      <c r="J9" s="31">
        <v>12.06</v>
      </c>
      <c r="K9" s="31">
        <v>36.99</v>
      </c>
    </row>
    <row r="10" spans="1:11" ht="19.5" customHeight="1" x14ac:dyDescent="0.15">
      <c r="A10" s="21"/>
      <c r="B10" s="21"/>
      <c r="C10" s="24" t="s">
        <v>76</v>
      </c>
      <c r="D10" s="24"/>
      <c r="E10" s="24"/>
      <c r="F10" s="21" t="s">
        <v>77</v>
      </c>
      <c r="G10" s="31">
        <f t="shared" si="0"/>
        <v>178.65</v>
      </c>
      <c r="H10" s="31">
        <f t="shared" si="1"/>
        <v>178.65</v>
      </c>
      <c r="I10" s="31">
        <v>178.65</v>
      </c>
      <c r="J10" s="31">
        <v>0</v>
      </c>
      <c r="K10" s="31">
        <v>0</v>
      </c>
    </row>
    <row r="11" spans="1:11" ht="19.5" customHeight="1" x14ac:dyDescent="0.15">
      <c r="A11" s="21"/>
      <c r="B11" s="21"/>
      <c r="C11" s="24"/>
      <c r="D11" s="24" t="s">
        <v>78</v>
      </c>
      <c r="E11" s="24"/>
      <c r="F11" s="21" t="s">
        <v>79</v>
      </c>
      <c r="G11" s="31">
        <f t="shared" si="0"/>
        <v>172.7</v>
      </c>
      <c r="H11" s="31">
        <f t="shared" si="1"/>
        <v>172.7</v>
      </c>
      <c r="I11" s="31">
        <v>172.7</v>
      </c>
      <c r="J11" s="31">
        <v>0</v>
      </c>
      <c r="K11" s="31">
        <v>0</v>
      </c>
    </row>
    <row r="12" spans="1:11" ht="19.5" customHeight="1" x14ac:dyDescent="0.15">
      <c r="A12" s="21"/>
      <c r="B12" s="21"/>
      <c r="C12" s="24"/>
      <c r="D12" s="24"/>
      <c r="E12" s="24" t="s">
        <v>73</v>
      </c>
      <c r="F12" s="21" t="s">
        <v>80</v>
      </c>
      <c r="G12" s="31">
        <f t="shared" si="0"/>
        <v>14.28</v>
      </c>
      <c r="H12" s="31">
        <f t="shared" si="1"/>
        <v>14.28</v>
      </c>
      <c r="I12" s="31">
        <v>14.28</v>
      </c>
      <c r="J12" s="31">
        <v>0</v>
      </c>
      <c r="K12" s="31">
        <v>0</v>
      </c>
    </row>
    <row r="13" spans="1:11" ht="19.5" customHeight="1" x14ac:dyDescent="0.15">
      <c r="A13" s="21"/>
      <c r="B13" s="21"/>
      <c r="C13" s="24"/>
      <c r="D13" s="24"/>
      <c r="E13" s="24" t="s">
        <v>78</v>
      </c>
      <c r="F13" s="21" t="s">
        <v>81</v>
      </c>
      <c r="G13" s="31">
        <f t="shared" si="0"/>
        <v>105.61</v>
      </c>
      <c r="H13" s="31">
        <f t="shared" si="1"/>
        <v>105.61</v>
      </c>
      <c r="I13" s="31">
        <v>105.61</v>
      </c>
      <c r="J13" s="31">
        <v>0</v>
      </c>
      <c r="K13" s="31">
        <v>0</v>
      </c>
    </row>
    <row r="14" spans="1:11" ht="19.5" customHeight="1" x14ac:dyDescent="0.15">
      <c r="A14" s="21"/>
      <c r="B14" s="21"/>
      <c r="C14" s="24"/>
      <c r="D14" s="24"/>
      <c r="E14" s="24" t="s">
        <v>82</v>
      </c>
      <c r="F14" s="21" t="s">
        <v>83</v>
      </c>
      <c r="G14" s="31">
        <f t="shared" si="0"/>
        <v>52.81</v>
      </c>
      <c r="H14" s="31">
        <f t="shared" si="1"/>
        <v>52.81</v>
      </c>
      <c r="I14" s="31">
        <v>52.81</v>
      </c>
      <c r="J14" s="31">
        <v>0</v>
      </c>
      <c r="K14" s="31">
        <v>0</v>
      </c>
    </row>
    <row r="15" spans="1:11" ht="19.5" customHeight="1" x14ac:dyDescent="0.15">
      <c r="A15" s="21"/>
      <c r="B15" s="21"/>
      <c r="C15" s="24"/>
      <c r="D15" s="24" t="s">
        <v>84</v>
      </c>
      <c r="E15" s="24"/>
      <c r="F15" s="21" t="s">
        <v>85</v>
      </c>
      <c r="G15" s="31">
        <f t="shared" si="0"/>
        <v>5.95</v>
      </c>
      <c r="H15" s="31">
        <f t="shared" si="1"/>
        <v>5.95</v>
      </c>
      <c r="I15" s="31">
        <v>5.95</v>
      </c>
      <c r="J15" s="31">
        <v>0</v>
      </c>
      <c r="K15" s="31">
        <v>0</v>
      </c>
    </row>
    <row r="16" spans="1:11" ht="19.5" customHeight="1" x14ac:dyDescent="0.15">
      <c r="A16" s="21"/>
      <c r="B16" s="21"/>
      <c r="C16" s="24"/>
      <c r="D16" s="24"/>
      <c r="E16" s="24" t="s">
        <v>84</v>
      </c>
      <c r="F16" s="21" t="s">
        <v>85</v>
      </c>
      <c r="G16" s="31">
        <f t="shared" si="0"/>
        <v>5.95</v>
      </c>
      <c r="H16" s="31">
        <f t="shared" si="1"/>
        <v>5.95</v>
      </c>
      <c r="I16" s="31">
        <v>5.95</v>
      </c>
      <c r="J16" s="31">
        <v>0</v>
      </c>
      <c r="K16" s="31">
        <v>0</v>
      </c>
    </row>
    <row r="17" spans="1:11" ht="19.5" customHeight="1" x14ac:dyDescent="0.15">
      <c r="A17" s="21"/>
      <c r="B17" s="21"/>
      <c r="C17" s="24" t="s">
        <v>86</v>
      </c>
      <c r="D17" s="24"/>
      <c r="E17" s="24"/>
      <c r="F17" s="21" t="s">
        <v>87</v>
      </c>
      <c r="G17" s="31">
        <f t="shared" si="0"/>
        <v>74.599999999999994</v>
      </c>
      <c r="H17" s="31">
        <f t="shared" si="1"/>
        <v>74.599999999999994</v>
      </c>
      <c r="I17" s="31">
        <v>74.599999999999994</v>
      </c>
      <c r="J17" s="31">
        <v>0</v>
      </c>
      <c r="K17" s="31">
        <v>0</v>
      </c>
    </row>
    <row r="18" spans="1:11" ht="19.5" customHeight="1" x14ac:dyDescent="0.15">
      <c r="A18" s="21"/>
      <c r="B18" s="21"/>
      <c r="C18" s="24"/>
      <c r="D18" s="24" t="s">
        <v>88</v>
      </c>
      <c r="E18" s="24"/>
      <c r="F18" s="21" t="s">
        <v>89</v>
      </c>
      <c r="G18" s="31">
        <f t="shared" si="0"/>
        <v>74.599999999999994</v>
      </c>
      <c r="H18" s="31">
        <f t="shared" si="1"/>
        <v>74.599999999999994</v>
      </c>
      <c r="I18" s="31">
        <v>74.599999999999994</v>
      </c>
      <c r="J18" s="31">
        <v>0</v>
      </c>
      <c r="K18" s="31">
        <v>0</v>
      </c>
    </row>
    <row r="19" spans="1:11" ht="19.5" customHeight="1" x14ac:dyDescent="0.15">
      <c r="A19" s="21"/>
      <c r="B19" s="21"/>
      <c r="C19" s="24"/>
      <c r="D19" s="24"/>
      <c r="E19" s="24" t="s">
        <v>73</v>
      </c>
      <c r="F19" s="21" t="s">
        <v>90</v>
      </c>
      <c r="G19" s="31">
        <f t="shared" si="0"/>
        <v>48.19</v>
      </c>
      <c r="H19" s="31">
        <f t="shared" si="1"/>
        <v>48.19</v>
      </c>
      <c r="I19" s="31">
        <v>48.19</v>
      </c>
      <c r="J19" s="31">
        <v>0</v>
      </c>
      <c r="K19" s="31">
        <v>0</v>
      </c>
    </row>
    <row r="20" spans="1:11" ht="19.5" customHeight="1" x14ac:dyDescent="0.15">
      <c r="A20" s="21"/>
      <c r="B20" s="21"/>
      <c r="C20" s="24"/>
      <c r="D20" s="24"/>
      <c r="E20" s="24" t="s">
        <v>91</v>
      </c>
      <c r="F20" s="21" t="s">
        <v>92</v>
      </c>
      <c r="G20" s="31">
        <f t="shared" si="0"/>
        <v>26.41</v>
      </c>
      <c r="H20" s="31">
        <f t="shared" si="1"/>
        <v>26.41</v>
      </c>
      <c r="I20" s="31">
        <v>26.41</v>
      </c>
      <c r="J20" s="31">
        <v>0</v>
      </c>
      <c r="K20" s="31">
        <v>0</v>
      </c>
    </row>
    <row r="21" spans="1:11" ht="19.5" customHeight="1" x14ac:dyDescent="0.15">
      <c r="A21" s="21"/>
      <c r="B21" s="21"/>
      <c r="C21" s="24" t="s">
        <v>93</v>
      </c>
      <c r="D21" s="24"/>
      <c r="E21" s="24"/>
      <c r="F21" s="21" t="s">
        <v>94</v>
      </c>
      <c r="G21" s="31">
        <f t="shared" si="0"/>
        <v>90.83</v>
      </c>
      <c r="H21" s="31">
        <f t="shared" si="1"/>
        <v>90.83</v>
      </c>
      <c r="I21" s="31">
        <v>90.83</v>
      </c>
      <c r="J21" s="31">
        <v>0</v>
      </c>
      <c r="K21" s="31">
        <v>0</v>
      </c>
    </row>
    <row r="22" spans="1:11" ht="19.5" customHeight="1" x14ac:dyDescent="0.15">
      <c r="A22" s="21"/>
      <c r="B22" s="21"/>
      <c r="C22" s="24"/>
      <c r="D22" s="24" t="s">
        <v>73</v>
      </c>
      <c r="E22" s="24"/>
      <c r="F22" s="21" t="s">
        <v>95</v>
      </c>
      <c r="G22" s="31">
        <f t="shared" si="0"/>
        <v>90.83</v>
      </c>
      <c r="H22" s="31">
        <f t="shared" si="1"/>
        <v>90.83</v>
      </c>
      <c r="I22" s="31">
        <v>90.83</v>
      </c>
      <c r="J22" s="31">
        <v>0</v>
      </c>
      <c r="K22" s="31">
        <v>0</v>
      </c>
    </row>
    <row r="23" spans="1:11" ht="19.5" customHeight="1" x14ac:dyDescent="0.15">
      <c r="A23" s="21"/>
      <c r="B23" s="21"/>
      <c r="C23" s="24"/>
      <c r="D23" s="24"/>
      <c r="E23" s="24" t="s">
        <v>96</v>
      </c>
      <c r="F23" s="21" t="s">
        <v>97</v>
      </c>
      <c r="G23" s="31">
        <f t="shared" si="0"/>
        <v>90.83</v>
      </c>
      <c r="H23" s="31">
        <f t="shared" si="1"/>
        <v>90.83</v>
      </c>
      <c r="I23" s="31">
        <v>90.83</v>
      </c>
      <c r="J23" s="31">
        <v>0</v>
      </c>
      <c r="K23" s="31">
        <v>0</v>
      </c>
    </row>
  </sheetData>
  <mergeCells count="10">
    <mergeCell ref="A4:A5"/>
    <mergeCell ref="B4:B5"/>
    <mergeCell ref="A3:J3"/>
    <mergeCell ref="C2:K2"/>
    <mergeCell ref="C1:K1"/>
    <mergeCell ref="C4:E4"/>
    <mergeCell ref="H4:J4"/>
    <mergeCell ref="F4:F5"/>
    <mergeCell ref="G4:G5"/>
    <mergeCell ref="K4:K5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"/>
  <sheetViews>
    <sheetView workbookViewId="0">
      <pane ySplit="5" topLeftCell="A6" activePane="bottomLeft" state="frozen"/>
      <selection pane="bottomLeft" activeCell="A3" sqref="A3:H3"/>
    </sheetView>
  </sheetViews>
  <sheetFormatPr defaultColWidth="8.875" defaultRowHeight="15" customHeight="1" x14ac:dyDescent="0.15"/>
  <cols>
    <col min="1" max="2" width="5.75" customWidth="1"/>
    <col min="3" max="3" width="32.875" customWidth="1"/>
    <col min="4" max="5" width="5.75" customWidth="1"/>
    <col min="6" max="6" width="32.875" customWidth="1"/>
    <col min="7" max="9" width="14.25" customWidth="1"/>
  </cols>
  <sheetData>
    <row r="1" spans="1:9" s="28" customFormat="1" ht="15" customHeight="1" x14ac:dyDescent="0.15">
      <c r="A1" s="62" t="s">
        <v>120</v>
      </c>
      <c r="B1" s="62"/>
      <c r="C1" s="62"/>
      <c r="D1" s="62"/>
      <c r="E1" s="62"/>
      <c r="F1" s="62"/>
      <c r="G1" s="62"/>
      <c r="H1" s="62"/>
      <c r="I1" s="62"/>
    </row>
    <row r="2" spans="1:9" s="50" customFormat="1" ht="40.5" customHeight="1" x14ac:dyDescent="0.15">
      <c r="A2" s="96" t="s">
        <v>121</v>
      </c>
      <c r="B2" s="64"/>
      <c r="C2" s="64"/>
      <c r="D2" s="64"/>
      <c r="E2" s="64"/>
      <c r="F2" s="64"/>
      <c r="G2" s="64"/>
      <c r="H2" s="64"/>
      <c r="I2" s="64"/>
    </row>
    <row r="3" spans="1:9" ht="21" customHeight="1" x14ac:dyDescent="0.15">
      <c r="A3" s="67" t="s">
        <v>191</v>
      </c>
      <c r="B3" s="67"/>
      <c r="C3" s="67"/>
      <c r="D3" s="67"/>
      <c r="E3" s="67"/>
      <c r="F3" s="67"/>
      <c r="G3" s="67"/>
      <c r="H3" s="67"/>
      <c r="I3" s="14" t="s">
        <v>4</v>
      </c>
    </row>
    <row r="4" spans="1:9" s="49" customFormat="1" ht="21" customHeight="1" x14ac:dyDescent="0.15">
      <c r="A4" s="74" t="s">
        <v>55</v>
      </c>
      <c r="B4" s="74"/>
      <c r="C4" s="74" t="s">
        <v>122</v>
      </c>
      <c r="D4" s="74" t="s">
        <v>55</v>
      </c>
      <c r="E4" s="74"/>
      <c r="F4" s="74" t="s">
        <v>123</v>
      </c>
      <c r="G4" s="74" t="s">
        <v>124</v>
      </c>
      <c r="H4" s="74"/>
      <c r="I4" s="74"/>
    </row>
    <row r="5" spans="1:9" s="49" customFormat="1" ht="21" customHeight="1" x14ac:dyDescent="0.15">
      <c r="A5" s="29" t="s">
        <v>63</v>
      </c>
      <c r="B5" s="29" t="s">
        <v>64</v>
      </c>
      <c r="C5" s="74"/>
      <c r="D5" s="29" t="s">
        <v>63</v>
      </c>
      <c r="E5" s="29" t="s">
        <v>64</v>
      </c>
      <c r="F5" s="74"/>
      <c r="G5" s="29" t="s">
        <v>66</v>
      </c>
      <c r="H5" s="29" t="s">
        <v>118</v>
      </c>
      <c r="I5" s="29" t="s">
        <v>119</v>
      </c>
    </row>
    <row r="6" spans="1:9" ht="21" customHeight="1" x14ac:dyDescent="0.15">
      <c r="A6" s="24"/>
      <c r="B6" s="24"/>
      <c r="C6" s="21" t="s">
        <v>57</v>
      </c>
      <c r="D6" s="24"/>
      <c r="E6" s="24"/>
      <c r="F6" s="21"/>
      <c r="G6" s="51">
        <f t="shared" ref="G6:G26" si="0">H6+I6</f>
        <v>1172.6299999999999</v>
      </c>
      <c r="H6" s="51" t="s">
        <v>125</v>
      </c>
      <c r="I6" s="51" t="s">
        <v>126</v>
      </c>
    </row>
    <row r="7" spans="1:9" ht="21" customHeight="1" x14ac:dyDescent="0.15">
      <c r="A7" s="24" t="s">
        <v>127</v>
      </c>
      <c r="B7" s="24"/>
      <c r="C7" s="21" t="s">
        <v>128</v>
      </c>
      <c r="D7" s="24" t="s">
        <v>129</v>
      </c>
      <c r="E7" s="24"/>
      <c r="F7" s="21" t="s">
        <v>130</v>
      </c>
      <c r="G7" s="51">
        <f t="shared" si="0"/>
        <v>1144.5899999999999</v>
      </c>
      <c r="H7" s="51" t="s">
        <v>131</v>
      </c>
      <c r="I7" s="51">
        <v>0</v>
      </c>
    </row>
    <row r="8" spans="1:9" ht="21" customHeight="1" x14ac:dyDescent="0.15">
      <c r="A8" s="24" t="s">
        <v>127</v>
      </c>
      <c r="B8" s="24" t="s">
        <v>96</v>
      </c>
      <c r="C8" s="21" t="s">
        <v>132</v>
      </c>
      <c r="D8" s="24" t="s">
        <v>129</v>
      </c>
      <c r="E8" s="24" t="s">
        <v>96</v>
      </c>
      <c r="F8" s="21" t="s">
        <v>133</v>
      </c>
      <c r="G8" s="51">
        <f t="shared" si="0"/>
        <v>357.39</v>
      </c>
      <c r="H8" s="51" t="s">
        <v>134</v>
      </c>
      <c r="I8" s="51">
        <v>0</v>
      </c>
    </row>
    <row r="9" spans="1:9" ht="21" customHeight="1" x14ac:dyDescent="0.15">
      <c r="A9" s="24" t="s">
        <v>127</v>
      </c>
      <c r="B9" s="24" t="s">
        <v>73</v>
      </c>
      <c r="C9" s="21" t="s">
        <v>135</v>
      </c>
      <c r="D9" s="24" t="s">
        <v>129</v>
      </c>
      <c r="E9" s="24" t="s">
        <v>96</v>
      </c>
      <c r="F9" s="21" t="s">
        <v>133</v>
      </c>
      <c r="G9" s="51">
        <f t="shared" si="0"/>
        <v>145.44</v>
      </c>
      <c r="H9" s="51" t="s">
        <v>136</v>
      </c>
      <c r="I9" s="51">
        <v>0</v>
      </c>
    </row>
    <row r="10" spans="1:9" ht="21" customHeight="1" x14ac:dyDescent="0.15">
      <c r="A10" s="24" t="s">
        <v>127</v>
      </c>
      <c r="B10" s="24" t="s">
        <v>91</v>
      </c>
      <c r="C10" s="21" t="s">
        <v>137</v>
      </c>
      <c r="D10" s="24" t="s">
        <v>129</v>
      </c>
      <c r="E10" s="24" t="s">
        <v>96</v>
      </c>
      <c r="F10" s="21" t="s">
        <v>133</v>
      </c>
      <c r="G10" s="51">
        <f t="shared" si="0"/>
        <v>28.92</v>
      </c>
      <c r="H10" s="51" t="s">
        <v>138</v>
      </c>
      <c r="I10" s="51">
        <v>0</v>
      </c>
    </row>
    <row r="11" spans="1:9" ht="21" customHeight="1" x14ac:dyDescent="0.15">
      <c r="A11" s="24" t="s">
        <v>127</v>
      </c>
      <c r="B11" s="24" t="s">
        <v>139</v>
      </c>
      <c r="C11" s="21" t="s">
        <v>140</v>
      </c>
      <c r="D11" s="24" t="s">
        <v>129</v>
      </c>
      <c r="E11" s="24" t="s">
        <v>96</v>
      </c>
      <c r="F11" s="21" t="s">
        <v>133</v>
      </c>
      <c r="G11" s="51">
        <f t="shared" si="0"/>
        <v>282.97000000000003</v>
      </c>
      <c r="H11" s="51" t="s">
        <v>141</v>
      </c>
      <c r="I11" s="51">
        <v>0</v>
      </c>
    </row>
    <row r="12" spans="1:9" ht="21" customHeight="1" x14ac:dyDescent="0.15">
      <c r="A12" s="24" t="s">
        <v>127</v>
      </c>
      <c r="B12" s="24" t="s">
        <v>142</v>
      </c>
      <c r="C12" s="21" t="s">
        <v>143</v>
      </c>
      <c r="D12" s="24" t="s">
        <v>129</v>
      </c>
      <c r="E12" s="24" t="s">
        <v>96</v>
      </c>
      <c r="F12" s="21" t="s">
        <v>133</v>
      </c>
      <c r="G12" s="51">
        <f t="shared" si="0"/>
        <v>105.61</v>
      </c>
      <c r="H12" s="51" t="s">
        <v>144</v>
      </c>
      <c r="I12" s="51">
        <v>0</v>
      </c>
    </row>
    <row r="13" spans="1:9" ht="21" customHeight="1" x14ac:dyDescent="0.15">
      <c r="A13" s="24" t="s">
        <v>127</v>
      </c>
      <c r="B13" s="24" t="s">
        <v>145</v>
      </c>
      <c r="C13" s="21" t="s">
        <v>146</v>
      </c>
      <c r="D13" s="24" t="s">
        <v>129</v>
      </c>
      <c r="E13" s="24" t="s">
        <v>96</v>
      </c>
      <c r="F13" s="21" t="s">
        <v>133</v>
      </c>
      <c r="G13" s="51">
        <f t="shared" si="0"/>
        <v>52.81</v>
      </c>
      <c r="H13" s="51" t="s">
        <v>147</v>
      </c>
      <c r="I13" s="51">
        <v>0</v>
      </c>
    </row>
    <row r="14" spans="1:9" ht="21" customHeight="1" x14ac:dyDescent="0.15">
      <c r="A14" s="24" t="s">
        <v>127</v>
      </c>
      <c r="B14" s="24" t="s">
        <v>148</v>
      </c>
      <c r="C14" s="21" t="s">
        <v>149</v>
      </c>
      <c r="D14" s="24" t="s">
        <v>129</v>
      </c>
      <c r="E14" s="24" t="s">
        <v>96</v>
      </c>
      <c r="F14" s="21" t="s">
        <v>133</v>
      </c>
      <c r="G14" s="51">
        <f t="shared" si="0"/>
        <v>48.19</v>
      </c>
      <c r="H14" s="51" t="s">
        <v>150</v>
      </c>
      <c r="I14" s="51">
        <v>0</v>
      </c>
    </row>
    <row r="15" spans="1:9" ht="21" customHeight="1" x14ac:dyDescent="0.15">
      <c r="A15" s="24" t="s">
        <v>127</v>
      </c>
      <c r="B15" s="24" t="s">
        <v>88</v>
      </c>
      <c r="C15" s="21" t="s">
        <v>151</v>
      </c>
      <c r="D15" s="24" t="s">
        <v>129</v>
      </c>
      <c r="E15" s="24" t="s">
        <v>96</v>
      </c>
      <c r="F15" s="21" t="s">
        <v>133</v>
      </c>
      <c r="G15" s="51">
        <f t="shared" si="0"/>
        <v>26.41</v>
      </c>
      <c r="H15" s="51" t="s">
        <v>152</v>
      </c>
      <c r="I15" s="51">
        <v>0</v>
      </c>
    </row>
    <row r="16" spans="1:9" ht="21" customHeight="1" x14ac:dyDescent="0.15">
      <c r="A16" s="24" t="s">
        <v>127</v>
      </c>
      <c r="B16" s="24" t="s">
        <v>153</v>
      </c>
      <c r="C16" s="21" t="s">
        <v>154</v>
      </c>
      <c r="D16" s="24" t="s">
        <v>129</v>
      </c>
      <c r="E16" s="24" t="s">
        <v>96</v>
      </c>
      <c r="F16" s="21" t="s">
        <v>133</v>
      </c>
      <c r="G16" s="51">
        <f t="shared" si="0"/>
        <v>5.95</v>
      </c>
      <c r="H16" s="51" t="s">
        <v>155</v>
      </c>
      <c r="I16" s="51">
        <v>0</v>
      </c>
    </row>
    <row r="17" spans="1:9" ht="21" customHeight="1" x14ac:dyDescent="0.15">
      <c r="A17" s="24" t="s">
        <v>127</v>
      </c>
      <c r="B17" s="24" t="s">
        <v>156</v>
      </c>
      <c r="C17" s="21" t="s">
        <v>157</v>
      </c>
      <c r="D17" s="24" t="s">
        <v>129</v>
      </c>
      <c r="E17" s="24" t="s">
        <v>96</v>
      </c>
      <c r="F17" s="21" t="s">
        <v>133</v>
      </c>
      <c r="G17" s="51">
        <f t="shared" si="0"/>
        <v>90.83</v>
      </c>
      <c r="H17" s="51" t="s">
        <v>158</v>
      </c>
      <c r="I17" s="51">
        <v>0</v>
      </c>
    </row>
    <row r="18" spans="1:9" ht="21" customHeight="1" x14ac:dyDescent="0.15">
      <c r="A18" s="24" t="s">
        <v>127</v>
      </c>
      <c r="B18" s="24" t="s">
        <v>84</v>
      </c>
      <c r="C18" s="21" t="s">
        <v>159</v>
      </c>
      <c r="D18" s="24" t="s">
        <v>129</v>
      </c>
      <c r="E18" s="24" t="s">
        <v>96</v>
      </c>
      <c r="F18" s="21" t="s">
        <v>133</v>
      </c>
      <c r="G18" s="51">
        <f t="shared" si="0"/>
        <v>7.0000000000000007E-2</v>
      </c>
      <c r="H18" s="51" t="s">
        <v>160</v>
      </c>
      <c r="I18" s="51">
        <v>0</v>
      </c>
    </row>
    <row r="19" spans="1:9" ht="21" customHeight="1" x14ac:dyDescent="0.15">
      <c r="A19" s="24" t="s">
        <v>161</v>
      </c>
      <c r="B19" s="24"/>
      <c r="C19" s="21" t="s">
        <v>162</v>
      </c>
      <c r="D19" s="24" t="s">
        <v>129</v>
      </c>
      <c r="E19" s="24"/>
      <c r="F19" s="21" t="s">
        <v>130</v>
      </c>
      <c r="G19" s="51">
        <f t="shared" si="0"/>
        <v>12.06</v>
      </c>
      <c r="H19" s="51">
        <v>0</v>
      </c>
      <c r="I19" s="51" t="s">
        <v>126</v>
      </c>
    </row>
    <row r="20" spans="1:9" ht="21" customHeight="1" x14ac:dyDescent="0.15">
      <c r="A20" s="24" t="s">
        <v>161</v>
      </c>
      <c r="B20" s="24" t="s">
        <v>163</v>
      </c>
      <c r="C20" s="21" t="s">
        <v>164</v>
      </c>
      <c r="D20" s="24" t="s">
        <v>129</v>
      </c>
      <c r="E20" s="24" t="s">
        <v>73</v>
      </c>
      <c r="F20" s="21" t="s">
        <v>165</v>
      </c>
      <c r="G20" s="51">
        <f t="shared" si="0"/>
        <v>9.66</v>
      </c>
      <c r="H20" s="51">
        <v>0</v>
      </c>
      <c r="I20" s="51" t="s">
        <v>166</v>
      </c>
    </row>
    <row r="21" spans="1:9" ht="21" customHeight="1" x14ac:dyDescent="0.15">
      <c r="A21" s="24" t="s">
        <v>161</v>
      </c>
      <c r="B21" s="24" t="s">
        <v>167</v>
      </c>
      <c r="C21" s="21" t="s">
        <v>168</v>
      </c>
      <c r="D21" s="24" t="s">
        <v>129</v>
      </c>
      <c r="E21" s="24" t="s">
        <v>73</v>
      </c>
      <c r="F21" s="21" t="s">
        <v>165</v>
      </c>
      <c r="G21" s="51">
        <f t="shared" si="0"/>
        <v>0.7</v>
      </c>
      <c r="H21" s="51">
        <v>0</v>
      </c>
      <c r="I21" s="51" t="s">
        <v>169</v>
      </c>
    </row>
    <row r="22" spans="1:9" ht="21" customHeight="1" x14ac:dyDescent="0.15">
      <c r="A22" s="24" t="s">
        <v>161</v>
      </c>
      <c r="B22" s="24" t="s">
        <v>84</v>
      </c>
      <c r="C22" s="21" t="s">
        <v>170</v>
      </c>
      <c r="D22" s="24" t="s">
        <v>129</v>
      </c>
      <c r="E22" s="24" t="s">
        <v>73</v>
      </c>
      <c r="F22" s="21" t="s">
        <v>165</v>
      </c>
      <c r="G22" s="51">
        <f t="shared" si="0"/>
        <v>1.7</v>
      </c>
      <c r="H22" s="51">
        <v>0</v>
      </c>
      <c r="I22" s="51" t="s">
        <v>171</v>
      </c>
    </row>
    <row r="23" spans="1:9" ht="21" customHeight="1" x14ac:dyDescent="0.15">
      <c r="A23" s="24" t="s">
        <v>172</v>
      </c>
      <c r="B23" s="24"/>
      <c r="C23" s="21" t="s">
        <v>173</v>
      </c>
      <c r="D23" s="24" t="s">
        <v>174</v>
      </c>
      <c r="E23" s="24"/>
      <c r="F23" s="21" t="s">
        <v>175</v>
      </c>
      <c r="G23" s="51">
        <f t="shared" si="0"/>
        <v>15.98</v>
      </c>
      <c r="H23" s="51" t="s">
        <v>176</v>
      </c>
      <c r="I23" s="51">
        <v>0</v>
      </c>
    </row>
    <row r="24" spans="1:9" ht="21" customHeight="1" x14ac:dyDescent="0.15">
      <c r="A24" s="24" t="s">
        <v>172</v>
      </c>
      <c r="B24" s="24" t="s">
        <v>96</v>
      </c>
      <c r="C24" s="21" t="s">
        <v>177</v>
      </c>
      <c r="D24" s="24" t="s">
        <v>174</v>
      </c>
      <c r="E24" s="24" t="s">
        <v>78</v>
      </c>
      <c r="F24" s="21" t="s">
        <v>178</v>
      </c>
      <c r="G24" s="51">
        <f t="shared" si="0"/>
        <v>0.45</v>
      </c>
      <c r="H24" s="51" t="s">
        <v>179</v>
      </c>
      <c r="I24" s="51">
        <v>0</v>
      </c>
    </row>
    <row r="25" spans="1:9" ht="21" customHeight="1" x14ac:dyDescent="0.15">
      <c r="A25" s="24" t="s">
        <v>172</v>
      </c>
      <c r="B25" s="24" t="s">
        <v>73</v>
      </c>
      <c r="C25" s="21" t="s">
        <v>180</v>
      </c>
      <c r="D25" s="24" t="s">
        <v>174</v>
      </c>
      <c r="E25" s="24" t="s">
        <v>78</v>
      </c>
      <c r="F25" s="21" t="s">
        <v>178</v>
      </c>
      <c r="G25" s="51">
        <f t="shared" si="0"/>
        <v>13.83</v>
      </c>
      <c r="H25" s="51" t="s">
        <v>181</v>
      </c>
      <c r="I25" s="51">
        <v>0</v>
      </c>
    </row>
    <row r="26" spans="1:9" ht="21" customHeight="1" x14ac:dyDescent="0.15">
      <c r="A26" s="24" t="s">
        <v>172</v>
      </c>
      <c r="B26" s="24" t="s">
        <v>78</v>
      </c>
      <c r="C26" s="21" t="s">
        <v>182</v>
      </c>
      <c r="D26" s="24" t="s">
        <v>174</v>
      </c>
      <c r="E26" s="24" t="s">
        <v>96</v>
      </c>
      <c r="F26" s="21" t="s">
        <v>183</v>
      </c>
      <c r="G26" s="51">
        <f t="shared" si="0"/>
        <v>1.7</v>
      </c>
      <c r="H26" s="51" t="s">
        <v>171</v>
      </c>
      <c r="I26" s="51">
        <v>0</v>
      </c>
    </row>
  </sheetData>
  <mergeCells count="8">
    <mergeCell ref="A1:I1"/>
    <mergeCell ref="A2:I2"/>
    <mergeCell ref="A4:B4"/>
    <mergeCell ref="C4:C5"/>
    <mergeCell ref="D4:E4"/>
    <mergeCell ref="F4:F5"/>
    <mergeCell ref="G4:I4"/>
    <mergeCell ref="A3:H3"/>
  </mergeCells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topLeftCell="C1" workbookViewId="0">
      <selection activeCell="A3" sqref="A3:J3"/>
    </sheetView>
  </sheetViews>
  <sheetFormatPr defaultColWidth="8.875" defaultRowHeight="15" customHeight="1" x14ac:dyDescent="0.15"/>
  <cols>
    <col min="1" max="2" width="0" hidden="1" customWidth="1"/>
    <col min="3" max="5" width="5.75" customWidth="1"/>
    <col min="6" max="6" width="32.875" customWidth="1"/>
    <col min="7" max="11" width="14.25" customWidth="1"/>
  </cols>
  <sheetData>
    <row r="1" spans="1:11" ht="15" customHeight="1" x14ac:dyDescent="0.15">
      <c r="B1" s="32"/>
      <c r="C1" s="62" t="s">
        <v>184</v>
      </c>
      <c r="D1" s="62"/>
      <c r="E1" s="62"/>
      <c r="F1" s="62"/>
      <c r="G1" s="62"/>
      <c r="H1" s="62"/>
      <c r="I1" s="62"/>
      <c r="J1" s="62"/>
      <c r="K1" s="62"/>
    </row>
    <row r="2" spans="1:11" s="26" customFormat="1" ht="40.5" customHeight="1" x14ac:dyDescent="0.15">
      <c r="A2" s="27"/>
      <c r="C2" s="63" t="s">
        <v>185</v>
      </c>
      <c r="D2" s="77"/>
      <c r="E2" s="77"/>
      <c r="F2" s="77"/>
      <c r="G2" s="77"/>
      <c r="H2" s="77"/>
      <c r="I2" s="77"/>
      <c r="J2" s="77"/>
      <c r="K2" s="77"/>
    </row>
    <row r="3" spans="1:11" ht="18" customHeight="1" x14ac:dyDescent="0.15">
      <c r="A3" s="93" t="s">
        <v>191</v>
      </c>
      <c r="B3" s="94"/>
      <c r="C3" s="95"/>
      <c r="D3" s="95"/>
      <c r="E3" s="95"/>
      <c r="F3" s="95"/>
      <c r="G3" s="95"/>
      <c r="H3" s="95"/>
      <c r="I3" s="95"/>
      <c r="J3" s="67"/>
      <c r="K3" s="14" t="s">
        <v>4</v>
      </c>
    </row>
    <row r="4" spans="1:11" ht="19.5" customHeight="1" x14ac:dyDescent="0.15">
      <c r="A4" s="91" t="s">
        <v>53</v>
      </c>
      <c r="B4" s="91" t="s">
        <v>54</v>
      </c>
      <c r="C4" s="74" t="s">
        <v>55</v>
      </c>
      <c r="D4" s="79"/>
      <c r="E4" s="79"/>
      <c r="F4" s="74" t="s">
        <v>56</v>
      </c>
      <c r="G4" s="74" t="s">
        <v>57</v>
      </c>
      <c r="H4" s="74" t="s">
        <v>101</v>
      </c>
      <c r="I4" s="79"/>
      <c r="J4" s="79"/>
      <c r="K4" s="74" t="s">
        <v>102</v>
      </c>
    </row>
    <row r="5" spans="1:11" s="49" customFormat="1" ht="19.5" customHeight="1" x14ac:dyDescent="0.15">
      <c r="A5" s="92"/>
      <c r="B5" s="92"/>
      <c r="C5" s="29" t="s">
        <v>63</v>
      </c>
      <c r="D5" s="29" t="s">
        <v>64</v>
      </c>
      <c r="E5" s="29" t="s">
        <v>65</v>
      </c>
      <c r="F5" s="74"/>
      <c r="G5" s="74"/>
      <c r="H5" s="29" t="s">
        <v>117</v>
      </c>
      <c r="I5" s="29" t="s">
        <v>118</v>
      </c>
      <c r="J5" s="29" t="s">
        <v>119</v>
      </c>
      <c r="K5" s="74"/>
    </row>
    <row r="6" spans="1:11" s="11" customFormat="1" ht="19.5" customHeight="1" x14ac:dyDescent="0.15">
      <c r="A6" s="21"/>
      <c r="B6" s="21"/>
      <c r="C6" s="24"/>
      <c r="D6" s="24"/>
      <c r="E6" s="24"/>
      <c r="F6" s="21"/>
      <c r="G6" s="31">
        <f>SUM(I6:K6)</f>
        <v>0</v>
      </c>
      <c r="H6" s="31">
        <f>I6+J6</f>
        <v>0</v>
      </c>
      <c r="I6" s="31">
        <v>0</v>
      </c>
      <c r="J6" s="31">
        <v>0</v>
      </c>
      <c r="K6" s="31">
        <v>0</v>
      </c>
    </row>
  </sheetData>
  <mergeCells count="10">
    <mergeCell ref="A4:A5"/>
    <mergeCell ref="B4:B5"/>
    <mergeCell ref="A3:J3"/>
    <mergeCell ref="C2:K2"/>
    <mergeCell ref="C1:K1"/>
    <mergeCell ref="C4:E4"/>
    <mergeCell ref="H4:J4"/>
    <mergeCell ref="F4:F5"/>
    <mergeCell ref="G4:G5"/>
    <mergeCell ref="K4:K5"/>
  </mergeCells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topLeftCell="C1" workbookViewId="0">
      <selection activeCell="A3" sqref="A3:J3"/>
    </sheetView>
  </sheetViews>
  <sheetFormatPr defaultColWidth="8.875" defaultRowHeight="15" customHeight="1" x14ac:dyDescent="0.15"/>
  <cols>
    <col min="1" max="2" width="0" hidden="1" customWidth="1"/>
    <col min="3" max="5" width="5.75" customWidth="1"/>
    <col min="6" max="6" width="32.875" customWidth="1"/>
    <col min="7" max="11" width="14.25" customWidth="1"/>
  </cols>
  <sheetData>
    <row r="1" spans="1:11" ht="15" customHeight="1" x14ac:dyDescent="0.15">
      <c r="A1" s="32"/>
      <c r="B1" s="32"/>
      <c r="C1" s="62" t="s">
        <v>186</v>
      </c>
      <c r="D1" s="62"/>
      <c r="E1" s="62"/>
      <c r="F1" s="62"/>
      <c r="G1" s="62"/>
      <c r="H1" s="62"/>
      <c r="I1" s="62"/>
      <c r="J1" s="62"/>
      <c r="K1" s="62"/>
    </row>
    <row r="2" spans="1:11" s="26" customFormat="1" ht="40.5" customHeight="1" x14ac:dyDescent="0.15">
      <c r="C2" s="63" t="s">
        <v>187</v>
      </c>
      <c r="D2" s="77"/>
      <c r="E2" s="77"/>
      <c r="F2" s="77"/>
      <c r="G2" s="77"/>
      <c r="H2" s="77"/>
      <c r="I2" s="77"/>
      <c r="J2" s="77"/>
      <c r="K2" s="77"/>
    </row>
    <row r="3" spans="1:11" ht="18" customHeight="1" x14ac:dyDescent="0.15">
      <c r="A3" s="93" t="s">
        <v>191</v>
      </c>
      <c r="B3" s="94"/>
      <c r="C3" s="95"/>
      <c r="D3" s="95"/>
      <c r="E3" s="95"/>
      <c r="F3" s="95"/>
      <c r="G3" s="95"/>
      <c r="H3" s="95"/>
      <c r="I3" s="95"/>
      <c r="J3" s="67"/>
      <c r="K3" s="14" t="s">
        <v>4</v>
      </c>
    </row>
    <row r="4" spans="1:11" ht="19.5" customHeight="1" x14ac:dyDescent="0.15">
      <c r="A4" s="91" t="s">
        <v>53</v>
      </c>
      <c r="B4" s="91" t="s">
        <v>54</v>
      </c>
      <c r="C4" s="74" t="s">
        <v>55</v>
      </c>
      <c r="D4" s="79"/>
      <c r="E4" s="79"/>
      <c r="F4" s="74" t="s">
        <v>56</v>
      </c>
      <c r="G4" s="74" t="s">
        <v>57</v>
      </c>
      <c r="H4" s="74" t="s">
        <v>101</v>
      </c>
      <c r="I4" s="79"/>
      <c r="J4" s="79"/>
      <c r="K4" s="74" t="s">
        <v>102</v>
      </c>
    </row>
    <row r="5" spans="1:11" s="49" customFormat="1" ht="19.5" customHeight="1" x14ac:dyDescent="0.15">
      <c r="A5" s="92"/>
      <c r="B5" s="92"/>
      <c r="C5" s="29" t="s">
        <v>63</v>
      </c>
      <c r="D5" s="29" t="s">
        <v>64</v>
      </c>
      <c r="E5" s="29" t="s">
        <v>65</v>
      </c>
      <c r="F5" s="74"/>
      <c r="G5" s="74"/>
      <c r="H5" s="29" t="s">
        <v>117</v>
      </c>
      <c r="I5" s="29" t="s">
        <v>118</v>
      </c>
      <c r="J5" s="29" t="s">
        <v>119</v>
      </c>
      <c r="K5" s="74"/>
    </row>
    <row r="6" spans="1:11" s="11" customFormat="1" ht="19.5" customHeight="1" x14ac:dyDescent="0.15">
      <c r="A6" s="21"/>
      <c r="B6" s="21"/>
      <c r="C6" s="24"/>
      <c r="D6" s="24"/>
      <c r="E6" s="24"/>
      <c r="F6" s="21"/>
      <c r="G6" s="31">
        <f>SUM(I6:K6)</f>
        <v>0</v>
      </c>
      <c r="H6" s="31">
        <f>I6+J6</f>
        <v>0</v>
      </c>
      <c r="I6" s="31">
        <v>0</v>
      </c>
      <c r="J6" s="31">
        <v>0</v>
      </c>
      <c r="K6" s="31">
        <v>0</v>
      </c>
    </row>
  </sheetData>
  <mergeCells count="10">
    <mergeCell ref="A4:A5"/>
    <mergeCell ref="B4:B5"/>
    <mergeCell ref="A3:J3"/>
    <mergeCell ref="C2:K2"/>
    <mergeCell ref="C1:K1"/>
    <mergeCell ref="C4:E4"/>
    <mergeCell ref="H4:J4"/>
    <mergeCell ref="F4:F5"/>
    <mergeCell ref="G4:G5"/>
    <mergeCell ref="K4:K5"/>
  </mergeCells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"/>
  <sheetViews>
    <sheetView showGridLines="0" workbookViewId="0">
      <pane ySplit="6" topLeftCell="A7" activePane="bottomLeft" state="frozen"/>
      <selection pane="bottomLeft" activeCell="H17" sqref="H17"/>
    </sheetView>
  </sheetViews>
  <sheetFormatPr defaultColWidth="8" defaultRowHeight="14.25" customHeight="1" x14ac:dyDescent="0.15"/>
  <cols>
    <col min="1" max="1" width="5.75" style="1" customWidth="1"/>
    <col min="2" max="2" width="0" style="1" hidden="1" customWidth="1"/>
    <col min="3" max="4" width="5.75" customWidth="1"/>
    <col min="5" max="5" width="33.125" style="1" customWidth="1"/>
    <col min="6" max="9" width="15" style="1" customWidth="1"/>
    <col min="10" max="10" width="15" customWidth="1"/>
    <col min="11" max="14" width="15" style="1" customWidth="1"/>
  </cols>
  <sheetData>
    <row r="1" spans="1:14" ht="17.25" customHeight="1" x14ac:dyDescent="0.15">
      <c r="A1" s="2"/>
      <c r="B1" s="3"/>
      <c r="F1" s="4"/>
      <c r="G1" s="4"/>
      <c r="H1" s="4"/>
      <c r="I1" s="4"/>
      <c r="K1" s="4"/>
      <c r="L1" s="4"/>
      <c r="M1" s="4"/>
      <c r="N1" s="52" t="s">
        <v>188</v>
      </c>
    </row>
    <row r="2" spans="1:14" ht="25.5" customHeight="1" x14ac:dyDescent="0.15">
      <c r="A2" s="83" t="s">
        <v>189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8" customHeight="1" x14ac:dyDescent="0.15">
      <c r="A3" s="80" t="s">
        <v>191</v>
      </c>
      <c r="B3" s="98"/>
      <c r="C3" s="99"/>
      <c r="D3" s="99"/>
      <c r="E3" s="80"/>
      <c r="F3" s="100"/>
      <c r="G3" s="100"/>
      <c r="H3" s="100"/>
      <c r="I3" s="100"/>
      <c r="J3" s="99"/>
      <c r="K3" s="100"/>
      <c r="L3" s="100"/>
      <c r="M3" s="100"/>
      <c r="N3" s="53" t="s">
        <v>4</v>
      </c>
    </row>
    <row r="4" spans="1:14" s="54" customFormat="1" ht="19.5" customHeight="1" x14ac:dyDescent="0.15">
      <c r="A4" s="97" t="s">
        <v>55</v>
      </c>
      <c r="B4" s="97"/>
      <c r="C4" s="74"/>
      <c r="D4" s="74"/>
      <c r="E4" s="85" t="s">
        <v>56</v>
      </c>
      <c r="F4" s="88" t="s">
        <v>57</v>
      </c>
      <c r="G4" s="88" t="s">
        <v>58</v>
      </c>
      <c r="H4" s="88"/>
      <c r="I4" s="88"/>
      <c r="J4" s="88"/>
      <c r="K4" s="97" t="s">
        <v>59</v>
      </c>
      <c r="L4" s="97" t="s">
        <v>190</v>
      </c>
      <c r="M4" s="97" t="s">
        <v>45</v>
      </c>
      <c r="N4" s="97" t="s">
        <v>47</v>
      </c>
    </row>
    <row r="5" spans="1:14" s="54" customFormat="1" ht="19.5" customHeight="1" x14ac:dyDescent="0.15">
      <c r="A5" s="97" t="s">
        <v>63</v>
      </c>
      <c r="B5" s="55"/>
      <c r="C5" s="74" t="s">
        <v>64</v>
      </c>
      <c r="D5" s="74" t="s">
        <v>65</v>
      </c>
      <c r="E5" s="85"/>
      <c r="F5" s="101"/>
      <c r="G5" s="97" t="s">
        <v>66</v>
      </c>
      <c r="H5" s="97" t="s">
        <v>67</v>
      </c>
      <c r="I5" s="102" t="s">
        <v>68</v>
      </c>
      <c r="J5" s="73" t="s">
        <v>69</v>
      </c>
      <c r="K5" s="70"/>
      <c r="L5" s="70"/>
      <c r="M5" s="70"/>
      <c r="N5" s="70"/>
    </row>
    <row r="6" spans="1:14" s="54" customFormat="1" ht="19.5" customHeight="1" x14ac:dyDescent="0.15">
      <c r="A6" s="97"/>
      <c r="B6" s="41"/>
      <c r="C6" s="74"/>
      <c r="D6" s="74"/>
      <c r="E6" s="85"/>
      <c r="F6" s="101"/>
      <c r="G6" s="70"/>
      <c r="H6" s="70"/>
      <c r="I6" s="70"/>
      <c r="J6" s="70"/>
      <c r="K6" s="97"/>
      <c r="L6" s="97"/>
      <c r="M6" s="97"/>
      <c r="N6" s="97"/>
    </row>
    <row r="7" spans="1:14" s="54" customFormat="1" ht="19.5" customHeight="1" x14ac:dyDescent="0.15">
      <c r="A7" s="56"/>
      <c r="B7" s="56"/>
      <c r="C7" s="29"/>
      <c r="D7" s="29"/>
      <c r="E7" s="57"/>
      <c r="F7" s="58">
        <f>G7+K7+L7+M7+N7</f>
        <v>0</v>
      </c>
      <c r="G7" s="59">
        <f>H7+I7+J7</f>
        <v>0</v>
      </c>
      <c r="H7" s="59">
        <v>0</v>
      </c>
      <c r="I7" s="59">
        <v>0</v>
      </c>
      <c r="J7" s="30">
        <v>0</v>
      </c>
      <c r="K7" s="59">
        <v>0</v>
      </c>
      <c r="L7" s="59">
        <v>0</v>
      </c>
      <c r="M7" s="59">
        <v>0</v>
      </c>
      <c r="N7" s="59">
        <v>0</v>
      </c>
    </row>
  </sheetData>
  <mergeCells count="17">
    <mergeCell ref="M4:M6"/>
    <mergeCell ref="N4:N6"/>
    <mergeCell ref="A2:N2"/>
    <mergeCell ref="E4:E6"/>
    <mergeCell ref="A3:M3"/>
    <mergeCell ref="A4:D4"/>
    <mergeCell ref="A5:A6"/>
    <mergeCell ref="C5:C6"/>
    <mergeCell ref="D5:D6"/>
    <mergeCell ref="F4:F6"/>
    <mergeCell ref="G4:J4"/>
    <mergeCell ref="G5:G6"/>
    <mergeCell ref="H5:H6"/>
    <mergeCell ref="I5:I6"/>
    <mergeCell ref="J5:J6"/>
    <mergeCell ref="K4:K6"/>
    <mergeCell ref="L4:L6"/>
  </mergeCells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419A-2BF0-4392-A0FB-55E25E3A2B53}">
  <dimension ref="A1"/>
  <sheetViews>
    <sheetView workbookViewId="0"/>
  </sheetViews>
  <sheetFormatPr defaultRowHeight="13.5" x14ac:dyDescent="0.15"/>
  <sheetData/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00 - 预算批复封面</vt:lpstr>
      <vt:lpstr>01 - 收支预算总表</vt:lpstr>
      <vt:lpstr>02 - 收入预算总表</vt:lpstr>
      <vt:lpstr>03 - 支出预算总表</vt:lpstr>
      <vt:lpstr>04 - 财政拨款收支预算表</vt:lpstr>
      <vt:lpstr>05 - 一般公共预算支出表</vt:lpstr>
      <vt:lpstr>06 - 一般公共预算基本支出预算表</vt:lpstr>
      <vt:lpstr>07 - 政府性基金预算支出表</vt:lpstr>
      <vt:lpstr>09 - 国有资本经营预算支出表</vt:lpstr>
      <vt:lpstr>10 - 政府采购预算表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modified xsi:type="dcterms:W3CDTF">2025-07-28T06:29:25Z</dcterms:modified>
</cp:coreProperties>
</file>