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14190" windowHeight="10725" tabRatio="815" activeTab="6"/>
  </bookViews>
  <sheets>
    <sheet name="全区公共财政收入预算" sheetId="1" r:id="rId1"/>
    <sheet name="全区公共财政支出预算" sheetId="2" r:id="rId2"/>
    <sheet name="区级公共财政收入预算 " sheetId="3" r:id="rId3"/>
    <sheet name="区级公共财政支出预算" sheetId="4" r:id="rId4"/>
    <sheet name="政府性基金收支预算 " sheetId="5" r:id="rId5"/>
    <sheet name="国有资本经营预算" sheetId="6" r:id="rId6"/>
    <sheet name="社会保险基金收支预算" sheetId="7" r:id="rId7"/>
  </sheets>
  <definedNames/>
  <calcPr fullCalcOnLoad="1"/>
</workbook>
</file>

<file path=xl/sharedStrings.xml><?xml version="1.0" encoding="utf-8"?>
<sst xmlns="http://schemas.openxmlformats.org/spreadsheetml/2006/main" count="244" uniqueCount="168">
  <si>
    <t>单位: 万元</t>
  </si>
  <si>
    <r>
      <t>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目</t>
    </r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</si>
  <si>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</si>
  <si>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</si>
  <si>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</si>
  <si>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</si>
  <si>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</si>
  <si>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</si>
  <si>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</si>
  <si>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</si>
  <si>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</si>
  <si>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</si>
  <si>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</si>
  <si>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</si>
  <si>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</si>
  <si>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二、非税收入</t>
  </si>
  <si>
    <t>专项收入</t>
  </si>
  <si>
    <t>行政事业性收费</t>
  </si>
  <si>
    <t>罚没收入</t>
  </si>
  <si>
    <t>其他收入</t>
  </si>
  <si>
    <t>功能支出项目</t>
  </si>
  <si>
    <r>
      <t>备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注</t>
    </r>
  </si>
  <si>
    <t>一、一般公共服务</t>
  </si>
  <si>
    <t>二、国防</t>
  </si>
  <si>
    <t>三、公共安全</t>
  </si>
  <si>
    <t>四、教育</t>
  </si>
  <si>
    <t>五、科学技术</t>
  </si>
  <si>
    <t>七、社会保障和就业</t>
  </si>
  <si>
    <t>九、节能环保</t>
  </si>
  <si>
    <t>十二、交通运输</t>
  </si>
  <si>
    <t>十四、商业服务业等</t>
  </si>
  <si>
    <t>十九、粮油物资储备</t>
  </si>
  <si>
    <t>二十、预备费</t>
  </si>
  <si>
    <t>二十二、其他</t>
  </si>
  <si>
    <r>
      <t xml:space="preserve">    </t>
    </r>
    <r>
      <rPr>
        <b/>
        <sz val="10"/>
        <rFont val="宋体"/>
        <family val="0"/>
      </rPr>
      <t>大中型水库移民后期扶持基金支出</t>
    </r>
  </si>
  <si>
    <t>支出合计</t>
  </si>
  <si>
    <r>
      <t>备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注</t>
    </r>
  </si>
  <si>
    <t>十五、金融支出</t>
  </si>
  <si>
    <t>二十一、债务付息</t>
  </si>
  <si>
    <t>收入项目</t>
  </si>
  <si>
    <t>备注</t>
  </si>
  <si>
    <t>支出项目</t>
  </si>
  <si>
    <r>
      <t xml:space="preserve">   </t>
    </r>
    <r>
      <rPr>
        <b/>
        <sz val="10"/>
        <rFont val="宋体"/>
        <family val="0"/>
      </rPr>
      <t>其中：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彩票公益金安排的支出</t>
    </r>
  </si>
  <si>
    <t>收入合计</t>
  </si>
  <si>
    <t>表一：</t>
  </si>
  <si>
    <r>
      <rPr>
        <b/>
        <sz val="10"/>
        <rFont val="宋体"/>
        <family val="0"/>
      </rPr>
      <t>占预算</t>
    </r>
    <r>
      <rPr>
        <b/>
        <sz val="10"/>
        <rFont val="Times New Roman"/>
        <family val="1"/>
      </rPr>
      <t>%</t>
    </r>
  </si>
  <si>
    <t>表二：</t>
  </si>
  <si>
    <t>表三：</t>
  </si>
  <si>
    <t>表四：</t>
  </si>
  <si>
    <t>表五：</t>
  </si>
  <si>
    <r>
      <rPr>
        <b/>
        <sz val="10"/>
        <rFont val="宋体"/>
        <family val="0"/>
      </rPr>
      <t>年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度
预算数</t>
    </r>
  </si>
  <si>
    <t>上半年执行数</t>
  </si>
  <si>
    <t>上半年
执行数</t>
  </si>
  <si>
    <r>
      <t>同比
增长</t>
    </r>
    <r>
      <rPr>
        <b/>
        <sz val="10"/>
        <rFont val="Times New Roman"/>
        <family val="1"/>
      </rPr>
      <t>%</t>
    </r>
  </si>
  <si>
    <t>国有资源有偿使用收入</t>
  </si>
  <si>
    <t>国有资源有偿使用收入</t>
  </si>
  <si>
    <t>发生支出时转列其他科目</t>
  </si>
  <si>
    <r>
      <rPr>
        <b/>
        <sz val="10"/>
        <rFont val="宋体"/>
        <family val="0"/>
      </rPr>
      <t>年度</t>
    </r>
    <r>
      <rPr>
        <b/>
        <sz val="10"/>
        <rFont val="宋体"/>
        <family val="0"/>
      </rPr>
      <t>预算数</t>
    </r>
  </si>
  <si>
    <r>
      <rPr>
        <b/>
        <sz val="10"/>
        <rFont val="宋体"/>
        <family val="0"/>
      </rPr>
      <t>年度</t>
    </r>
    <r>
      <rPr>
        <b/>
        <sz val="10"/>
        <rFont val="宋体"/>
        <family val="0"/>
      </rPr>
      <t xml:space="preserve">
预算数</t>
    </r>
  </si>
  <si>
    <t>环境保护税</t>
  </si>
  <si>
    <t>环境保护税</t>
  </si>
  <si>
    <t>一、国有土地收益基金收入</t>
  </si>
  <si>
    <t>二、农业土地开发资金收入</t>
  </si>
  <si>
    <t>三、国有土地使用权出让收入</t>
  </si>
  <si>
    <t>四、彩票公益金收入</t>
  </si>
  <si>
    <t>五、城市基础设施配套费收入</t>
  </si>
  <si>
    <t>六、污水处理费收入</t>
  </si>
  <si>
    <t>七、其他政府性基金收入</t>
  </si>
  <si>
    <t>一、文化体育与传媒支出</t>
  </si>
  <si>
    <t>二、国有企业资本金注入</t>
  </si>
  <si>
    <t>三、国有企业政策性补贴</t>
  </si>
  <si>
    <t>单位：万元　</t>
  </si>
  <si>
    <t>年度预算数</t>
  </si>
  <si>
    <t>上年同期</t>
  </si>
  <si>
    <t>一、利润收入</t>
  </si>
  <si>
    <t>单位：万元</t>
  </si>
  <si>
    <t>单位：万元</t>
  </si>
  <si>
    <t>收入合计</t>
  </si>
  <si>
    <t>支出合计</t>
  </si>
  <si>
    <t>表六：</t>
  </si>
  <si>
    <t>收入合计</t>
  </si>
  <si>
    <t>支出合计</t>
  </si>
  <si>
    <t>收入合计</t>
  </si>
  <si>
    <t>表七：</t>
  </si>
  <si>
    <t>项目</t>
  </si>
  <si>
    <t>年度
预算数</t>
  </si>
  <si>
    <t>一、保险费收入</t>
  </si>
  <si>
    <t>二、利息收入</t>
  </si>
  <si>
    <t>三、财政补贴收入</t>
  </si>
  <si>
    <t>四、其他收入</t>
  </si>
  <si>
    <t>五、转移收入</t>
  </si>
  <si>
    <t>六、上级补助收入</t>
  </si>
  <si>
    <t>一、社会保险待遇支出</t>
  </si>
  <si>
    <t>三、稳定岗位补贴支出</t>
  </si>
  <si>
    <t>四、转移支出</t>
  </si>
  <si>
    <t>五、丧葬抚恤补助支出</t>
  </si>
  <si>
    <t>其他税收收入</t>
  </si>
  <si>
    <t>二十、灾害防治及应急管理</t>
  </si>
  <si>
    <t>二十一、预备费</t>
  </si>
  <si>
    <t>二十三、其他</t>
  </si>
  <si>
    <t>十七、自然资源海洋气象等</t>
  </si>
  <si>
    <t>六、文化旅游体育与传媒</t>
  </si>
  <si>
    <t>七、社会保障和就业</t>
  </si>
  <si>
    <t>八、卫生健康</t>
  </si>
  <si>
    <t>其他税收收入</t>
  </si>
  <si>
    <t>二十、灾害防治及应急管理</t>
  </si>
  <si>
    <t>六、文化旅游体育与传媒</t>
  </si>
  <si>
    <t>八、卫生健康</t>
  </si>
  <si>
    <t>十七、自然资源海洋气象等</t>
  </si>
  <si>
    <t>二、社会保障和就业支出</t>
  </si>
  <si>
    <t>三、城乡社区支出</t>
  </si>
  <si>
    <t>四、其他支出</t>
  </si>
  <si>
    <t>五、债务付息支出</t>
  </si>
  <si>
    <t>七、职业培训补贴支出</t>
  </si>
  <si>
    <t>八、上解上级支出</t>
  </si>
  <si>
    <t>九、购买大病保险支出</t>
  </si>
  <si>
    <r>
      <t xml:space="preserve">    </t>
    </r>
    <r>
      <rPr>
        <b/>
        <sz val="10"/>
        <rFont val="宋体"/>
        <family val="0"/>
      </rPr>
      <t>国家电影事业发展专项</t>
    </r>
  </si>
  <si>
    <r>
      <t xml:space="preserve">    </t>
    </r>
    <r>
      <rPr>
        <b/>
        <sz val="9"/>
        <rFont val="宋体"/>
        <family val="0"/>
      </rPr>
      <t>国有土地收益基金支出</t>
    </r>
  </si>
  <si>
    <r>
      <t xml:space="preserve">    </t>
    </r>
    <r>
      <rPr>
        <b/>
        <sz val="9"/>
        <rFont val="宋体"/>
        <family val="0"/>
      </rPr>
      <t>国有土地使用权出让收入安排的支出</t>
    </r>
  </si>
  <si>
    <r>
      <t xml:space="preserve">    </t>
    </r>
    <r>
      <rPr>
        <b/>
        <sz val="9"/>
        <rFont val="宋体"/>
        <family val="0"/>
      </rPr>
      <t>农业土地开发资金安排的支出</t>
    </r>
  </si>
  <si>
    <r>
      <t xml:space="preserve">    </t>
    </r>
    <r>
      <rPr>
        <b/>
        <sz val="9"/>
        <rFont val="宋体"/>
        <family val="0"/>
      </rPr>
      <t>城市基础设施配套费安排的支出</t>
    </r>
  </si>
  <si>
    <r>
      <t xml:space="preserve">    </t>
    </r>
    <r>
      <rPr>
        <b/>
        <sz val="9"/>
        <rFont val="宋体"/>
        <family val="0"/>
      </rPr>
      <t>污水处理费安排的支出</t>
    </r>
  </si>
  <si>
    <r>
      <t xml:space="preserve">    </t>
    </r>
    <r>
      <rPr>
        <b/>
        <sz val="9"/>
        <rFont val="宋体"/>
        <family val="0"/>
      </rPr>
      <t>土地储备专项债券收入安排的支出</t>
    </r>
  </si>
  <si>
    <r>
      <t xml:space="preserve">    </t>
    </r>
    <r>
      <rPr>
        <b/>
        <sz val="9"/>
        <rFont val="宋体"/>
        <family val="0"/>
      </rPr>
      <t>棚户区改造专项债券收入</t>
    </r>
    <r>
      <rPr>
        <b/>
        <sz val="9"/>
        <rFont val="宋体"/>
        <family val="0"/>
      </rPr>
      <t>安排的支出</t>
    </r>
  </si>
  <si>
    <r>
      <t xml:space="preserve">    </t>
    </r>
    <r>
      <rPr>
        <b/>
        <sz val="9"/>
        <rFont val="宋体"/>
        <family val="0"/>
      </rPr>
      <t>国有土地使用权出让收入对应专项债务收入安排的支出</t>
    </r>
  </si>
  <si>
    <t>二、其他费用支出</t>
  </si>
  <si>
    <t>上年同期执行数</t>
  </si>
  <si>
    <t>上年
同期执行数</t>
  </si>
  <si>
    <t>上年同期执行数</t>
  </si>
  <si>
    <t>单位：万元</t>
  </si>
  <si>
    <r>
      <t>占预算</t>
    </r>
    <r>
      <rPr>
        <b/>
        <sz val="10"/>
        <rFont val="Times New Roman"/>
        <family val="1"/>
      </rPr>
      <t>%</t>
    </r>
  </si>
  <si>
    <r>
      <t>备</t>
    </r>
    <r>
      <rPr>
        <b/>
        <sz val="10"/>
        <rFont val="Times New Roman"/>
        <family val="1"/>
      </rPr>
      <t xml:space="preserve">  </t>
    </r>
    <r>
      <rPr>
        <b/>
        <sz val="10"/>
        <rFont val="黑体"/>
        <family val="3"/>
      </rPr>
      <t>注</t>
    </r>
  </si>
  <si>
    <r>
      <t>备</t>
    </r>
    <r>
      <rPr>
        <b/>
        <sz val="10"/>
        <rFont val="Times New Roman"/>
        <family val="1"/>
      </rPr>
      <t xml:space="preserve"> </t>
    </r>
    <r>
      <rPr>
        <b/>
        <sz val="10"/>
        <rFont val="黑体"/>
        <family val="3"/>
      </rPr>
      <t>注</t>
    </r>
  </si>
  <si>
    <r>
      <t>占预算</t>
    </r>
    <r>
      <rPr>
        <b/>
        <sz val="10"/>
        <color indexed="8"/>
        <rFont val="Times New Roman"/>
        <family val="1"/>
      </rPr>
      <t>%</t>
    </r>
  </si>
  <si>
    <r>
      <t>同比
增长</t>
    </r>
    <r>
      <rPr>
        <b/>
        <sz val="10"/>
        <color indexed="8"/>
        <rFont val="Times New Roman"/>
        <family val="1"/>
      </rPr>
      <t>%</t>
    </r>
  </si>
  <si>
    <r>
      <t>项</t>
    </r>
    <r>
      <rPr>
        <b/>
        <sz val="10"/>
        <color indexed="8"/>
        <rFont val="Times New Roman"/>
        <family val="1"/>
      </rPr>
      <t xml:space="preserve">      </t>
    </r>
    <r>
      <rPr>
        <b/>
        <sz val="10"/>
        <color indexed="8"/>
        <rFont val="黑体"/>
        <family val="3"/>
      </rPr>
      <t>目</t>
    </r>
  </si>
  <si>
    <r>
      <t xml:space="preserve">一、解决历史遗留问题及改革
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成本支出</t>
    </r>
  </si>
  <si>
    <r>
      <t xml:space="preserve">   </t>
    </r>
    <r>
      <rPr>
        <b/>
        <sz val="10"/>
        <rFont val="宋体"/>
        <family val="0"/>
      </rPr>
      <t>房地产企业利润收入</t>
    </r>
  </si>
  <si>
    <r>
      <t xml:space="preserve">   </t>
    </r>
    <r>
      <rPr>
        <b/>
        <sz val="10"/>
        <rFont val="宋体"/>
        <family val="0"/>
      </rPr>
      <t>其他国有资本经营企业利润收入</t>
    </r>
  </si>
  <si>
    <t>二、产权转让收入</t>
  </si>
  <si>
    <t>四、其他国有资本经营预算支出</t>
  </si>
  <si>
    <r>
      <t xml:space="preserve">   </t>
    </r>
    <r>
      <rPr>
        <b/>
        <sz val="10"/>
        <rFont val="宋体"/>
        <family val="0"/>
      </rPr>
      <t>国有独资企业产权转让收入</t>
    </r>
  </si>
  <si>
    <t>五、转移性支出</t>
  </si>
  <si>
    <r>
      <t xml:space="preserve">        </t>
    </r>
    <r>
      <rPr>
        <b/>
        <sz val="10"/>
        <rFont val="宋体"/>
        <family val="0"/>
      </rPr>
      <t>调出资金</t>
    </r>
  </si>
  <si>
    <r>
      <t>2021</t>
    </r>
    <r>
      <rPr>
        <b/>
        <sz val="18"/>
        <rFont val="方正小标宋简体"/>
        <family val="0"/>
      </rPr>
      <t>年上半年区级一般公共预算收入执行情况</t>
    </r>
  </si>
  <si>
    <r>
      <t>2021</t>
    </r>
    <r>
      <rPr>
        <b/>
        <sz val="18"/>
        <rFont val="方正小标宋简体"/>
        <family val="0"/>
      </rPr>
      <t>年上半年区级一般公共预算支出执行情况</t>
    </r>
  </si>
  <si>
    <r>
      <t>2021</t>
    </r>
    <r>
      <rPr>
        <b/>
        <sz val="22"/>
        <rFont val="方正小标宋简体"/>
        <family val="0"/>
      </rPr>
      <t>年上半年区级政府性基金收支预算执行情况</t>
    </r>
  </si>
  <si>
    <r>
      <t>2021</t>
    </r>
    <r>
      <rPr>
        <b/>
        <sz val="22"/>
        <rFont val="方正小标宋简体"/>
        <family val="0"/>
      </rPr>
      <t>年上半年区级国有资本经营预算执行情况</t>
    </r>
  </si>
  <si>
    <r>
      <t>2021</t>
    </r>
    <r>
      <rPr>
        <b/>
        <sz val="22"/>
        <rFont val="方正小标宋简体"/>
        <family val="0"/>
      </rPr>
      <t>年上半年区级社会保险基金预算执行情况</t>
    </r>
  </si>
  <si>
    <t>七、集体补助收入</t>
  </si>
  <si>
    <t>八、委托投资收益</t>
  </si>
  <si>
    <t>十、技能提升补贴支出</t>
  </si>
  <si>
    <t>十一、其他支出</t>
  </si>
  <si>
    <r>
      <t>2021</t>
    </r>
    <r>
      <rPr>
        <b/>
        <sz val="18"/>
        <rFont val="方正小标宋简体"/>
        <family val="0"/>
      </rPr>
      <t>年上半年全区一般公共预算收入执行情况</t>
    </r>
  </si>
  <si>
    <r>
      <t>2021</t>
    </r>
    <r>
      <rPr>
        <b/>
        <sz val="18"/>
        <rFont val="方正小标宋简体"/>
        <family val="0"/>
      </rPr>
      <t>年上半年全区一般公共预算支出执行情况</t>
    </r>
  </si>
  <si>
    <t>十、城乡社区</t>
  </si>
  <si>
    <t>十一、农林水</t>
  </si>
  <si>
    <t>十三、资源勘探工业信息等</t>
  </si>
  <si>
    <t>二十二、债务付息</t>
  </si>
  <si>
    <t>十八、住房保障</t>
  </si>
  <si>
    <t>十六、援助其他地区</t>
  </si>
  <si>
    <t>十、城乡社区</t>
  </si>
  <si>
    <t>十一、农林水</t>
  </si>
  <si>
    <t>十三、资源勘探工业信息等</t>
  </si>
  <si>
    <t>十八、住房保障</t>
  </si>
  <si>
    <t>十六、援助其他地区</t>
  </si>
  <si>
    <t xml:space="preserve"> 其他地方自行试点项目收益专项债券收入安排的支出</t>
  </si>
  <si>
    <t>年度
预算数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</si>
</sst>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  <numFmt numFmtId="186" formatCode="0.0"/>
    <numFmt numFmtId="187" formatCode="0.0_ "/>
    <numFmt numFmtId="188" formatCode="0.000"/>
    <numFmt numFmtId="189" formatCode="0.0000"/>
    <numFmt numFmtId="190" formatCode="[$-804]AM/PM\ h:mm:ss"/>
    <numFmt numFmtId="191" formatCode="[$-804]yyyy&quot;年&quot;m&quot;月&quot;d&quot;日&quot;\ dddd"/>
    <numFmt numFmtId="192" formatCode="0.0000000"/>
    <numFmt numFmtId="193" formatCode="0.000000"/>
    <numFmt numFmtId="194" formatCode="0.00000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1"/>
      <name val="Times New Roman"/>
      <family val="1"/>
    </font>
    <font>
      <b/>
      <sz val="22"/>
      <name val="方正小标宋简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方正小标宋简体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sz val="10"/>
      <color indexed="10"/>
      <name val="Times New Roman"/>
      <family val="1"/>
    </font>
    <font>
      <b/>
      <sz val="10"/>
      <name val="黑体"/>
      <family val="3"/>
    </font>
    <font>
      <b/>
      <sz val="10"/>
      <color indexed="8"/>
      <name val="黑体"/>
      <family val="3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0"/>
      <color indexed="1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7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4" fillId="0" borderId="0" applyProtection="0">
      <alignment/>
    </xf>
    <xf numFmtId="0" fontId="13" fillId="18" borderId="0" applyNumberFormat="0" applyBorder="0" applyAlignment="0" applyProtection="0"/>
    <xf numFmtId="0" fontId="22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0" fillId="23" borderId="9" applyNumberFormat="0" applyFont="0" applyAlignment="0" applyProtection="0"/>
  </cellStyleXfs>
  <cellXfs count="179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85" fontId="5" fillId="0" borderId="10" xfId="42" applyNumberFormat="1" applyFont="1" applyFill="1" applyBorder="1" applyAlignment="1">
      <alignment horizontal="right" vertical="center"/>
      <protection/>
    </xf>
    <xf numFmtId="185" fontId="5" fillId="0" borderId="11" xfId="42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" fontId="5" fillId="0" borderId="12" xfId="0" applyNumberFormat="1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0" xfId="42" applyNumberFormat="1" applyFont="1" applyFill="1" applyBorder="1" applyAlignment="1">
      <alignment horizontal="right" vertical="center"/>
      <protection/>
    </xf>
    <xf numFmtId="41" fontId="5" fillId="0" borderId="10" xfId="42" applyNumberFormat="1" applyFont="1" applyFill="1" applyBorder="1" applyAlignment="1">
      <alignment horizontal="center" vertical="center"/>
      <protection/>
    </xf>
    <xf numFmtId="185" fontId="5" fillId="0" borderId="1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84" fontId="5" fillId="0" borderId="0" xfId="42" applyNumberFormat="1" applyFont="1" applyFill="1" applyBorder="1" applyAlignment="1">
      <alignment horizontal="right" vertical="center"/>
      <protection/>
    </xf>
    <xf numFmtId="41" fontId="5" fillId="0" borderId="11" xfId="0" applyNumberFormat="1" applyFont="1" applyFill="1" applyBorder="1" applyAlignment="1">
      <alignment horizontal="right" vertical="center"/>
    </xf>
    <xf numFmtId="2" fontId="5" fillId="0" borderId="13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2" fontId="5" fillId="0" borderId="11" xfId="0" applyNumberFormat="1" applyFont="1" applyFill="1" applyBorder="1" applyAlignment="1">
      <alignment horizontal="right" vertical="center"/>
    </xf>
    <xf numFmtId="189" fontId="5" fillId="0" borderId="14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8" fillId="0" borderId="13" xfId="42" applyFont="1" applyFill="1" applyBorder="1" applyAlignment="1">
      <alignment horizontal="center" vertical="center" wrapText="1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" fontId="8" fillId="0" borderId="13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vertical="center"/>
    </xf>
    <xf numFmtId="2" fontId="5" fillId="0" borderId="14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5" fillId="0" borderId="16" xfId="0" applyNumberFormat="1" applyFont="1" applyFill="1" applyBorder="1" applyAlignment="1">
      <alignment horizontal="right" vertical="center"/>
    </xf>
    <xf numFmtId="2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8" fillId="0" borderId="13" xfId="42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right" vertical="center"/>
    </xf>
    <xf numFmtId="0" fontId="8" fillId="0" borderId="12" xfId="42" applyFont="1" applyFill="1" applyBorder="1" applyAlignment="1">
      <alignment horizontal="center" vertical="center"/>
      <protection/>
    </xf>
    <xf numFmtId="1" fontId="8" fillId="0" borderId="12" xfId="42" applyNumberFormat="1" applyFont="1" applyFill="1" applyBorder="1" applyAlignment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/>
    </xf>
    <xf numFmtId="1" fontId="8" fillId="0" borderId="10" xfId="42" applyNumberFormat="1" applyFont="1" applyFill="1" applyBorder="1" applyAlignment="1">
      <alignment horizontal="center" vertical="center"/>
      <protection/>
    </xf>
    <xf numFmtId="1" fontId="0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1"/>
    </xf>
    <xf numFmtId="0" fontId="36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indent="1"/>
    </xf>
    <xf numFmtId="0" fontId="8" fillId="0" borderId="10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left" vertical="center" indent="1"/>
    </xf>
    <xf numFmtId="0" fontId="8" fillId="0" borderId="0" xfId="0" applyFont="1" applyFill="1" applyAlignment="1">
      <alignment/>
    </xf>
    <xf numFmtId="0" fontId="8" fillId="0" borderId="13" xfId="42" applyFont="1" applyFill="1" applyBorder="1" applyAlignment="1">
      <alignment horizontal="center" vertical="center"/>
      <protection/>
    </xf>
    <xf numFmtId="0" fontId="8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/>
    </xf>
    <xf numFmtId="1" fontId="8" fillId="0" borderId="11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1" fontId="8" fillId="0" borderId="16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Border="1" applyAlignment="1">
      <alignment vertical="center"/>
    </xf>
    <xf numFmtId="184" fontId="5" fillId="0" borderId="21" xfId="42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14" fontId="8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10" xfId="42" applyNumberFormat="1" applyFont="1" applyFill="1" applyBorder="1" applyAlignment="1">
      <alignment horizontal="right" vertical="center"/>
      <protection/>
    </xf>
    <xf numFmtId="184" fontId="5" fillId="0" borderId="10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Fill="1" applyBorder="1" applyAlignment="1">
      <alignment horizontal="right" vertical="center"/>
    </xf>
    <xf numFmtId="1" fontId="5" fillId="0" borderId="14" xfId="0" applyNumberFormat="1" applyFont="1" applyFill="1" applyBorder="1" applyAlignment="1">
      <alignment horizontal="right" vertical="center"/>
    </xf>
    <xf numFmtId="1" fontId="5" fillId="0" borderId="15" xfId="0" applyNumberFormat="1" applyFont="1" applyFill="1" applyBorder="1" applyAlignment="1">
      <alignment horizontal="right" vertical="center"/>
    </xf>
    <xf numFmtId="1" fontId="5" fillId="0" borderId="16" xfId="0" applyNumberFormat="1" applyFont="1" applyFill="1" applyBorder="1" applyAlignment="1">
      <alignment horizontal="right" vertical="center"/>
    </xf>
    <xf numFmtId="1" fontId="8" fillId="0" borderId="12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13" xfId="42" applyNumberFormat="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 wrapText="1"/>
    </xf>
    <xf numFmtId="1" fontId="8" fillId="0" borderId="13" xfId="42" applyNumberFormat="1" applyFont="1" applyFill="1" applyBorder="1" applyAlignment="1">
      <alignment horizontal="center" vertical="center" wrapText="1"/>
      <protection/>
    </xf>
    <xf numFmtId="185" fontId="5" fillId="0" borderId="0" xfId="42" applyNumberFormat="1" applyFont="1" applyFill="1" applyBorder="1" applyAlignment="1">
      <alignment horizontal="right" vertical="center"/>
      <protection/>
    </xf>
    <xf numFmtId="185" fontId="5" fillId="0" borderId="13" xfId="42" applyNumberFormat="1" applyFont="1" applyFill="1" applyBorder="1" applyAlignment="1">
      <alignment horizontal="right" vertical="center"/>
      <protection/>
    </xf>
    <xf numFmtId="185" fontId="5" fillId="0" borderId="13" xfId="0" applyNumberFormat="1" applyFont="1" applyFill="1" applyBorder="1" applyAlignment="1">
      <alignment vertical="center"/>
    </xf>
    <xf numFmtId="41" fontId="5" fillId="0" borderId="13" xfId="42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84" fontId="5" fillId="0" borderId="22" xfId="0" applyNumberFormat="1" applyFont="1" applyFill="1" applyBorder="1" applyAlignment="1">
      <alignment horizontal="right" vertical="center"/>
    </xf>
    <xf numFmtId="1" fontId="8" fillId="0" borderId="13" xfId="42" applyNumberFormat="1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2" fontId="5" fillId="0" borderId="13" xfId="42" applyNumberFormat="1" applyFont="1" applyFill="1" applyBorder="1" applyAlignment="1">
      <alignment horizontal="right" vertical="center"/>
      <protection/>
    </xf>
    <xf numFmtId="2" fontId="5" fillId="0" borderId="10" xfId="42" applyNumberFormat="1" applyFont="1" applyFill="1" applyBorder="1" applyAlignment="1">
      <alignment horizontal="right" vertical="center"/>
      <protection/>
    </xf>
    <xf numFmtId="1" fontId="5" fillId="0" borderId="10" xfId="42" applyNumberFormat="1" applyFont="1" applyFill="1" applyBorder="1" applyAlignment="1">
      <alignment horizontal="right" vertical="center"/>
      <protection/>
    </xf>
    <xf numFmtId="1" fontId="0" fillId="0" borderId="10" xfId="0" applyNumberFormat="1" applyFill="1" applyBorder="1" applyAlignment="1">
      <alignment/>
    </xf>
    <xf numFmtId="1" fontId="10" fillId="0" borderId="10" xfId="0" applyNumberFormat="1" applyFont="1" applyFill="1" applyBorder="1" applyAlignment="1">
      <alignment/>
    </xf>
    <xf numFmtId="1" fontId="10" fillId="0" borderId="11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84" fontId="5" fillId="0" borderId="11" xfId="42" applyNumberFormat="1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vertical="center"/>
    </xf>
    <xf numFmtId="184" fontId="35" fillId="0" borderId="10" xfId="43" applyNumberFormat="1" applyFont="1" applyFill="1" applyBorder="1" applyAlignment="1">
      <alignment horizontal="left" vertical="center" wrapText="1"/>
    </xf>
    <xf numFmtId="184" fontId="35" fillId="0" borderId="10" xfId="43" applyNumberFormat="1" applyFont="1" applyFill="1" applyBorder="1" applyAlignment="1">
      <alignment vertical="center" wrapText="1"/>
    </xf>
    <xf numFmtId="0" fontId="37" fillId="0" borderId="13" xfId="0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85" fontId="40" fillId="0" borderId="0" xfId="43" applyNumberFormat="1" applyFont="1" applyFill="1" applyBorder="1" applyAlignment="1">
      <alignment horizontal="left" vertical="center"/>
    </xf>
    <xf numFmtId="184" fontId="40" fillId="0" borderId="0" xfId="43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/>
    </xf>
    <xf numFmtId="0" fontId="41" fillId="0" borderId="0" xfId="43" applyNumberFormat="1" applyFont="1" applyFill="1" applyBorder="1" applyAlignment="1" applyProtection="1">
      <alignment horizontal="center" vertical="center"/>
      <protection locked="0"/>
    </xf>
    <xf numFmtId="0" fontId="42" fillId="0" borderId="0" xfId="43" applyNumberFormat="1" applyFont="1" applyFill="1" applyBorder="1" applyAlignment="1" applyProtection="1">
      <alignment horizontal="center" vertical="center"/>
      <protection locked="0"/>
    </xf>
    <xf numFmtId="185" fontId="7" fillId="0" borderId="0" xfId="43" applyNumberFormat="1" applyFont="1" applyFill="1" applyBorder="1" applyAlignment="1">
      <alignment horizontal="center" vertical="center"/>
    </xf>
    <xf numFmtId="184" fontId="7" fillId="0" borderId="0" xfId="43" applyNumberFormat="1" applyFont="1" applyFill="1" applyBorder="1" applyAlignment="1">
      <alignment horizontal="center" vertical="center"/>
    </xf>
    <xf numFmtId="184" fontId="39" fillId="0" borderId="13" xfId="43" applyNumberFormat="1" applyFont="1" applyFill="1" applyBorder="1" applyAlignment="1">
      <alignment horizontal="center" vertical="center" wrapText="1"/>
    </xf>
    <xf numFmtId="2" fontId="5" fillId="0" borderId="13" xfId="58" applyNumberFormat="1" applyFont="1" applyFill="1" applyBorder="1" applyAlignment="1">
      <alignment horizontal="center" vertical="center" wrapText="1"/>
    </xf>
    <xf numFmtId="184" fontId="5" fillId="0" borderId="13" xfId="43" applyNumberFormat="1" applyFont="1" applyFill="1" applyBorder="1" applyAlignment="1">
      <alignment horizontal="center" vertical="center" wrapText="1"/>
    </xf>
    <xf numFmtId="184" fontId="5" fillId="0" borderId="13" xfId="58" applyNumberFormat="1" applyFont="1" applyFill="1" applyBorder="1" applyAlignment="1">
      <alignment horizontal="center" vertical="center" wrapText="1"/>
    </xf>
    <xf numFmtId="184" fontId="39" fillId="0" borderId="10" xfId="43" applyNumberFormat="1" applyFont="1" applyFill="1" applyBorder="1" applyAlignment="1">
      <alignment horizontal="center" vertical="center" wrapText="1"/>
    </xf>
    <xf numFmtId="184" fontId="5" fillId="0" borderId="10" xfId="43" applyNumberFormat="1" applyFont="1" applyFill="1" applyBorder="1" applyAlignment="1">
      <alignment horizontal="center" vertical="center" wrapText="1"/>
    </xf>
    <xf numFmtId="2" fontId="5" fillId="0" borderId="10" xfId="58" applyNumberFormat="1" applyFont="1" applyFill="1" applyBorder="1" applyAlignment="1">
      <alignment horizontal="center" vertical="center" wrapText="1"/>
    </xf>
    <xf numFmtId="184" fontId="5" fillId="0" borderId="10" xfId="58" applyNumberFormat="1" applyFont="1" applyFill="1" applyBorder="1" applyAlignment="1">
      <alignment horizontal="center" vertical="center" wrapText="1"/>
    </xf>
    <xf numFmtId="0" fontId="5" fillId="0" borderId="10" xfId="58" applyNumberFormat="1" applyFont="1" applyFill="1" applyBorder="1" applyAlignment="1">
      <alignment horizontal="center" vertical="center" wrapText="1"/>
    </xf>
    <xf numFmtId="49" fontId="5" fillId="0" borderId="10" xfId="58" applyNumberFormat="1" applyFont="1" applyFill="1" applyBorder="1" applyAlignment="1">
      <alignment horizontal="center" vertical="center" wrapText="1"/>
    </xf>
    <xf numFmtId="1" fontId="5" fillId="0" borderId="10" xfId="58" applyNumberFormat="1" applyFont="1" applyFill="1" applyBorder="1" applyAlignment="1">
      <alignment horizontal="center" vertical="center" wrapText="1"/>
    </xf>
    <xf numFmtId="184" fontId="39" fillId="0" borderId="11" xfId="43" applyNumberFormat="1" applyFont="1" applyFill="1" applyBorder="1" applyAlignment="1">
      <alignment horizontal="justify" vertical="center" wrapText="1"/>
    </xf>
    <xf numFmtId="184" fontId="5" fillId="0" borderId="11" xfId="58" applyNumberFormat="1" applyFont="1" applyFill="1" applyBorder="1" applyAlignment="1">
      <alignment horizontal="center" vertical="center" wrapText="1"/>
    </xf>
    <xf numFmtId="49" fontId="5" fillId="0" borderId="11" xfId="58" applyNumberFormat="1" applyFont="1" applyFill="1" applyBorder="1" applyAlignment="1">
      <alignment horizontal="center"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84" fontId="5" fillId="0" borderId="11" xfId="43" applyNumberFormat="1" applyFont="1" applyFill="1" applyBorder="1" applyAlignment="1">
      <alignment horizontal="center" vertical="center" wrapText="1"/>
    </xf>
    <xf numFmtId="2" fontId="5" fillId="0" borderId="11" xfId="58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5" fillId="0" borderId="13" xfId="0" applyNumberFormat="1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vertical="center" wrapText="1"/>
    </xf>
    <xf numFmtId="184" fontId="35" fillId="0" borderId="10" xfId="43" applyNumberFormat="1" applyFont="1" applyFill="1" applyBorder="1" applyAlignment="1">
      <alignment vertical="center" wrapText="1"/>
    </xf>
    <xf numFmtId="184" fontId="35" fillId="0" borderId="11" xfId="43" applyNumberFormat="1" applyFont="1" applyFill="1" applyBorder="1" applyAlignment="1">
      <alignment vertical="center" wrapText="1"/>
    </xf>
    <xf numFmtId="1" fontId="37" fillId="0" borderId="12" xfId="42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vertical="center"/>
    </xf>
    <xf numFmtId="1" fontId="8" fillId="0" borderId="15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3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right" vertical="center"/>
    </xf>
    <xf numFmtId="0" fontId="38" fillId="0" borderId="12" xfId="44" applyNumberFormat="1" applyFont="1" applyFill="1" applyBorder="1" applyAlignment="1">
      <alignment horizontal="center" vertical="center" wrapText="1"/>
    </xf>
    <xf numFmtId="1" fontId="39" fillId="0" borderId="13" xfId="44" applyNumberFormat="1" applyFont="1" applyFill="1" applyBorder="1" applyAlignment="1">
      <alignment horizontal="center" vertical="center" wrapText="1"/>
    </xf>
    <xf numFmtId="0" fontId="39" fillId="0" borderId="13" xfId="44" applyNumberFormat="1" applyFont="1" applyFill="1" applyBorder="1" applyAlignment="1">
      <alignment horizontal="center" vertical="center" wrapText="1"/>
    </xf>
    <xf numFmtId="0" fontId="38" fillId="0" borderId="12" xfId="44" applyNumberFormat="1" applyFont="1" applyFill="1" applyBorder="1" applyAlignment="1">
      <alignment horizontal="center" vertical="center" shrinkToFit="1"/>
    </xf>
    <xf numFmtId="0" fontId="39" fillId="0" borderId="13" xfId="44" applyNumberFormat="1" applyFont="1" applyFill="1" applyBorder="1" applyAlignment="1">
      <alignment horizontal="center" vertical="center" shrinkToFit="1"/>
    </xf>
    <xf numFmtId="0" fontId="38" fillId="0" borderId="12" xfId="45" applyNumberFormat="1" applyFont="1" applyFill="1" applyBorder="1" applyAlignment="1">
      <alignment horizontal="center" vertical="center" wrapText="1"/>
    </xf>
    <xf numFmtId="0" fontId="39" fillId="0" borderId="13" xfId="45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vertical="center" wrapText="1"/>
    </xf>
    <xf numFmtId="184" fontId="35" fillId="0" borderId="13" xfId="43" applyNumberFormat="1" applyFont="1" applyFill="1" applyBorder="1" applyAlignment="1">
      <alignment horizontal="center" vertical="center" wrapText="1"/>
    </xf>
  </cellXfs>
  <cellStyles count="56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_2002年地方预算表市级" xfId="42"/>
    <cellStyle name="常规_2012年国有资本经营预算报表（只含山东省本级报省人代会审议2）" xfId="43"/>
    <cellStyle name="常规_全市社保基金收入" xfId="44"/>
    <cellStyle name="常规_全市社保基金支出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千位分隔[0] 2 2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">
      <selection activeCell="S16" sqref="S16"/>
    </sheetView>
  </sheetViews>
  <sheetFormatPr defaultColWidth="9.00390625" defaultRowHeight="14.25"/>
  <cols>
    <col min="1" max="1" width="21.50390625" style="2" customWidth="1"/>
    <col min="2" max="3" width="9.375" style="2" customWidth="1"/>
    <col min="4" max="4" width="8.00390625" style="2" customWidth="1"/>
    <col min="5" max="5" width="8.50390625" style="2" customWidth="1"/>
    <col min="6" max="6" width="8.25390625" style="2" customWidth="1"/>
    <col min="7" max="7" width="21.375" style="2" customWidth="1"/>
    <col min="8" max="8" width="9.00390625" style="2" customWidth="1"/>
    <col min="9" max="9" width="16.75390625" style="2" customWidth="1"/>
    <col min="10" max="16384" width="9.00390625" style="2" customWidth="1"/>
  </cols>
  <sheetData>
    <row r="1" ht="28.5" customHeight="1">
      <c r="A1" s="1" t="s">
        <v>44</v>
      </c>
    </row>
    <row r="2" spans="1:7" ht="30.75" customHeight="1">
      <c r="A2" s="164" t="s">
        <v>153</v>
      </c>
      <c r="B2" s="164"/>
      <c r="C2" s="164"/>
      <c r="D2" s="164"/>
      <c r="E2" s="164"/>
      <c r="F2" s="164"/>
      <c r="G2" s="164"/>
    </row>
    <row r="3" spans="1:7" ht="19.5" customHeight="1">
      <c r="A3" s="3"/>
      <c r="B3" s="3"/>
      <c r="C3" s="3"/>
      <c r="D3" s="3"/>
      <c r="E3" s="3"/>
      <c r="F3" s="165" t="s">
        <v>0</v>
      </c>
      <c r="G3" s="165"/>
    </row>
    <row r="4" spans="1:7" ht="33" customHeight="1">
      <c r="A4" s="40" t="s">
        <v>1</v>
      </c>
      <c r="B4" s="10" t="s">
        <v>50</v>
      </c>
      <c r="C4" s="25" t="s">
        <v>52</v>
      </c>
      <c r="D4" s="10" t="s">
        <v>45</v>
      </c>
      <c r="E4" s="91" t="s">
        <v>128</v>
      </c>
      <c r="F4" s="41" t="s">
        <v>53</v>
      </c>
      <c r="G4" s="42" t="s">
        <v>36</v>
      </c>
    </row>
    <row r="5" spans="1:8" ht="26.25" customHeight="1">
      <c r="A5" s="43" t="s">
        <v>82</v>
      </c>
      <c r="B5" s="81">
        <f>B6+B21</f>
        <v>244083.6</v>
      </c>
      <c r="C5" s="81">
        <f>C6+C21</f>
        <v>143462</v>
      </c>
      <c r="D5" s="5">
        <f>C5/B5*100</f>
        <v>58.77576371374398</v>
      </c>
      <c r="E5" s="81">
        <f>E6+E21</f>
        <v>140218</v>
      </c>
      <c r="F5" s="15">
        <f>C5/E5*100-100</f>
        <v>2.313540344320984</v>
      </c>
      <c r="G5" s="14"/>
      <c r="H5" s="44"/>
    </row>
    <row r="6" spans="1:7" ht="26.25" customHeight="1">
      <c r="A6" s="45" t="s">
        <v>2</v>
      </c>
      <c r="B6" s="82">
        <f>B7+SUM(B8:B20)</f>
        <v>202740.6</v>
      </c>
      <c r="C6" s="82">
        <f>C7+SUM(C8:C20)</f>
        <v>120084</v>
      </c>
      <c r="D6" s="5">
        <f>C6/B6*100</f>
        <v>59.23036629071829</v>
      </c>
      <c r="E6" s="82">
        <f>E7+SUM(E8:E20)</f>
        <v>104129</v>
      </c>
      <c r="F6" s="15">
        <f>C6/E6*100-100</f>
        <v>15.3223405583459</v>
      </c>
      <c r="G6" s="46"/>
    </row>
    <row r="7" spans="1:7" ht="26.25" customHeight="1">
      <c r="A7" s="47" t="s">
        <v>3</v>
      </c>
      <c r="B7" s="82">
        <v>67104.4</v>
      </c>
      <c r="C7" s="82">
        <v>39259</v>
      </c>
      <c r="D7" s="5">
        <f aca="true" t="shared" si="0" ref="D7:D25">C7/B7*100</f>
        <v>58.50436036981183</v>
      </c>
      <c r="E7" s="82">
        <v>31081</v>
      </c>
      <c r="F7" s="15">
        <f aca="true" t="shared" si="1" ref="F7:F26">C7/E7*100-100</f>
        <v>26.3118947266819</v>
      </c>
      <c r="G7" s="46"/>
    </row>
    <row r="8" spans="1:7" ht="26.25" customHeight="1">
      <c r="A8" s="47" t="s">
        <v>4</v>
      </c>
      <c r="B8" s="82">
        <v>15463.4</v>
      </c>
      <c r="C8" s="82">
        <v>12005</v>
      </c>
      <c r="D8" s="5">
        <f t="shared" si="0"/>
        <v>77.63493151570806</v>
      </c>
      <c r="E8" s="82">
        <v>7580</v>
      </c>
      <c r="F8" s="15">
        <f t="shared" si="1"/>
        <v>58.377308707124</v>
      </c>
      <c r="G8" s="48"/>
    </row>
    <row r="9" spans="1:7" ht="26.25" customHeight="1">
      <c r="A9" s="47" t="s">
        <v>5</v>
      </c>
      <c r="B9" s="82">
        <v>7903.4</v>
      </c>
      <c r="C9" s="82">
        <v>2802</v>
      </c>
      <c r="D9" s="5">
        <f t="shared" si="0"/>
        <v>35.453096135840276</v>
      </c>
      <c r="E9" s="82">
        <v>4357</v>
      </c>
      <c r="F9" s="15">
        <f t="shared" si="1"/>
        <v>-35.68969474408998</v>
      </c>
      <c r="G9" s="46"/>
    </row>
    <row r="10" spans="1:7" ht="26.25" customHeight="1">
      <c r="A10" s="47" t="s">
        <v>6</v>
      </c>
      <c r="B10" s="82">
        <v>5865.4</v>
      </c>
      <c r="C10" s="82">
        <v>8036</v>
      </c>
      <c r="D10" s="5">
        <f t="shared" si="0"/>
        <v>137.00685375251476</v>
      </c>
      <c r="E10" s="82">
        <v>2397</v>
      </c>
      <c r="F10" s="15">
        <f t="shared" si="1"/>
        <v>235.25239883187317</v>
      </c>
      <c r="G10" s="49"/>
    </row>
    <row r="11" spans="1:7" ht="26.25" customHeight="1">
      <c r="A11" s="47" t="s">
        <v>7</v>
      </c>
      <c r="B11" s="82">
        <v>11777</v>
      </c>
      <c r="C11" s="82">
        <v>5203</v>
      </c>
      <c r="D11" s="5">
        <f t="shared" si="0"/>
        <v>44.179332597435675</v>
      </c>
      <c r="E11" s="82">
        <v>4853</v>
      </c>
      <c r="F11" s="15">
        <f t="shared" si="1"/>
        <v>7.21203379352977</v>
      </c>
      <c r="G11" s="46"/>
    </row>
    <row r="12" spans="1:7" ht="26.25" customHeight="1">
      <c r="A12" s="47" t="s">
        <v>8</v>
      </c>
      <c r="B12" s="82">
        <v>4831</v>
      </c>
      <c r="C12" s="82">
        <v>2283</v>
      </c>
      <c r="D12" s="5">
        <f t="shared" si="0"/>
        <v>47.25729662595736</v>
      </c>
      <c r="E12" s="82">
        <v>2200</v>
      </c>
      <c r="F12" s="15">
        <f t="shared" si="1"/>
        <v>3.7727272727272805</v>
      </c>
      <c r="G12" s="46"/>
    </row>
    <row r="13" spans="1:7" ht="26.25" customHeight="1">
      <c r="A13" s="47" t="s">
        <v>9</v>
      </c>
      <c r="B13" s="82">
        <v>2732</v>
      </c>
      <c r="C13" s="82">
        <v>1508</v>
      </c>
      <c r="D13" s="5">
        <f t="shared" si="0"/>
        <v>55.19765739385066</v>
      </c>
      <c r="E13" s="82">
        <v>1229</v>
      </c>
      <c r="F13" s="15">
        <f t="shared" si="1"/>
        <v>22.7013832384052</v>
      </c>
      <c r="G13" s="46"/>
    </row>
    <row r="14" spans="1:7" ht="26.25" customHeight="1">
      <c r="A14" s="47" t="s">
        <v>10</v>
      </c>
      <c r="B14" s="82">
        <v>9982</v>
      </c>
      <c r="C14" s="82">
        <v>4362</v>
      </c>
      <c r="D14" s="5">
        <f t="shared" si="0"/>
        <v>43.69865758365057</v>
      </c>
      <c r="E14" s="82">
        <v>4874</v>
      </c>
      <c r="F14" s="15">
        <f t="shared" si="1"/>
        <v>-10.504718916700867</v>
      </c>
      <c r="G14" s="46"/>
    </row>
    <row r="15" spans="1:7" ht="26.25" customHeight="1">
      <c r="A15" s="47" t="s">
        <v>11</v>
      </c>
      <c r="B15" s="82">
        <v>23991</v>
      </c>
      <c r="C15" s="82">
        <v>8035</v>
      </c>
      <c r="D15" s="5">
        <f t="shared" si="0"/>
        <v>33.491726063940646</v>
      </c>
      <c r="E15" s="82">
        <v>18820</v>
      </c>
      <c r="F15" s="15">
        <f t="shared" si="1"/>
        <v>-57.30605738575983</v>
      </c>
      <c r="G15" s="11"/>
    </row>
    <row r="16" spans="1:7" ht="26.25" customHeight="1">
      <c r="A16" s="47" t="s">
        <v>12</v>
      </c>
      <c r="B16" s="82">
        <v>21209</v>
      </c>
      <c r="C16" s="82">
        <v>11097</v>
      </c>
      <c r="D16" s="5">
        <f t="shared" si="0"/>
        <v>52.32212739874581</v>
      </c>
      <c r="E16" s="82">
        <v>10244</v>
      </c>
      <c r="F16" s="15">
        <f t="shared" si="1"/>
        <v>8.32682545880516</v>
      </c>
      <c r="G16" s="11"/>
    </row>
    <row r="17" spans="1:7" ht="26.25" customHeight="1">
      <c r="A17" s="47" t="s">
        <v>13</v>
      </c>
      <c r="B17" s="82">
        <v>765</v>
      </c>
      <c r="C17" s="82">
        <v>599</v>
      </c>
      <c r="D17" s="5">
        <f t="shared" si="0"/>
        <v>78.30065359477125</v>
      </c>
      <c r="E17" s="82">
        <v>475</v>
      </c>
      <c r="F17" s="15">
        <f t="shared" si="1"/>
        <v>26.10526315789474</v>
      </c>
      <c r="G17" s="11"/>
    </row>
    <row r="18" spans="1:7" ht="26.25" customHeight="1">
      <c r="A18" s="47" t="s">
        <v>14</v>
      </c>
      <c r="B18" s="82">
        <v>30053</v>
      </c>
      <c r="C18" s="82">
        <v>24519</v>
      </c>
      <c r="D18" s="5">
        <f t="shared" si="0"/>
        <v>81.585864971883</v>
      </c>
      <c r="E18" s="82">
        <v>15547</v>
      </c>
      <c r="F18" s="15">
        <f t="shared" si="1"/>
        <v>57.708882742651326</v>
      </c>
      <c r="G18" s="11"/>
    </row>
    <row r="19" spans="1:7" ht="26.25" customHeight="1">
      <c r="A19" s="50" t="s">
        <v>60</v>
      </c>
      <c r="B19" s="82">
        <v>1064</v>
      </c>
      <c r="C19" s="82">
        <v>376</v>
      </c>
      <c r="D19" s="5">
        <f t="shared" si="0"/>
        <v>35.338345864661655</v>
      </c>
      <c r="E19" s="82">
        <v>472</v>
      </c>
      <c r="F19" s="15">
        <f t="shared" si="1"/>
        <v>-20.33898305084746</v>
      </c>
      <c r="G19" s="11"/>
    </row>
    <row r="20" spans="1:7" ht="26.25" customHeight="1">
      <c r="A20" s="47" t="s">
        <v>96</v>
      </c>
      <c r="B20" s="82"/>
      <c r="C20" s="82"/>
      <c r="D20" s="5"/>
      <c r="E20" s="82"/>
      <c r="F20" s="15"/>
      <c r="G20" s="11"/>
    </row>
    <row r="21" spans="1:7" ht="26.25" customHeight="1">
      <c r="A21" s="45" t="s">
        <v>15</v>
      </c>
      <c r="B21" s="82">
        <f>B22+B23+B24+B25+B26</f>
        <v>41343</v>
      </c>
      <c r="C21" s="82">
        <f>C22+C23+C24+C25+C26</f>
        <v>23378</v>
      </c>
      <c r="D21" s="5">
        <f t="shared" si="0"/>
        <v>56.54645284570544</v>
      </c>
      <c r="E21" s="82">
        <f>E22+E23+E24+E25+E26</f>
        <v>36089</v>
      </c>
      <c r="F21" s="15">
        <f t="shared" si="1"/>
        <v>-35.22125855523845</v>
      </c>
      <c r="G21" s="12"/>
    </row>
    <row r="22" spans="1:7" ht="26.25" customHeight="1">
      <c r="A22" s="47" t="s">
        <v>16</v>
      </c>
      <c r="B22" s="81">
        <v>9838</v>
      </c>
      <c r="C22" s="81">
        <v>4281</v>
      </c>
      <c r="D22" s="5">
        <f t="shared" si="0"/>
        <v>43.51494206139459</v>
      </c>
      <c r="E22" s="81">
        <v>4106</v>
      </c>
      <c r="F22" s="15">
        <f t="shared" si="1"/>
        <v>4.262055528494884</v>
      </c>
      <c r="G22" s="13"/>
    </row>
    <row r="23" spans="1:7" ht="26.25" customHeight="1">
      <c r="A23" s="47" t="s">
        <v>17</v>
      </c>
      <c r="B23" s="81">
        <v>1800</v>
      </c>
      <c r="C23" s="81">
        <v>3690</v>
      </c>
      <c r="D23" s="5">
        <f t="shared" si="0"/>
        <v>204.99999999999997</v>
      </c>
      <c r="E23" s="81">
        <v>1544</v>
      </c>
      <c r="F23" s="15">
        <f t="shared" si="1"/>
        <v>138.9896373056995</v>
      </c>
      <c r="G23" s="13"/>
    </row>
    <row r="24" spans="1:7" ht="26.25" customHeight="1">
      <c r="A24" s="47" t="s">
        <v>18</v>
      </c>
      <c r="B24" s="81">
        <v>20000</v>
      </c>
      <c r="C24" s="81">
        <v>11754</v>
      </c>
      <c r="D24" s="5">
        <f t="shared" si="0"/>
        <v>58.77</v>
      </c>
      <c r="E24" s="81">
        <v>23060</v>
      </c>
      <c r="F24" s="15">
        <f t="shared" si="1"/>
        <v>-49.028620988725066</v>
      </c>
      <c r="G24" s="13"/>
    </row>
    <row r="25" spans="1:7" ht="26.25" customHeight="1">
      <c r="A25" s="51" t="s">
        <v>55</v>
      </c>
      <c r="B25" s="81">
        <v>9300</v>
      </c>
      <c r="C25" s="81">
        <v>3653</v>
      </c>
      <c r="D25" s="5">
        <f t="shared" si="0"/>
        <v>39.27956989247312</v>
      </c>
      <c r="E25" s="81">
        <v>6958</v>
      </c>
      <c r="F25" s="15">
        <f t="shared" si="1"/>
        <v>-47.49928140270192</v>
      </c>
      <c r="G25" s="13"/>
    </row>
    <row r="26" spans="1:7" ht="26.25" customHeight="1">
      <c r="A26" s="52" t="s">
        <v>19</v>
      </c>
      <c r="B26" s="83">
        <v>405</v>
      </c>
      <c r="C26" s="83"/>
      <c r="D26" s="6"/>
      <c r="E26" s="83">
        <v>421</v>
      </c>
      <c r="F26" s="30">
        <f t="shared" si="1"/>
        <v>-100</v>
      </c>
      <c r="G26" s="20"/>
    </row>
    <row r="27" ht="14.25">
      <c r="A27" s="53"/>
    </row>
    <row r="28" ht="14.25">
      <c r="A28" s="53"/>
    </row>
    <row r="29" ht="14.25">
      <c r="A29" s="53"/>
    </row>
  </sheetData>
  <sheetProtection/>
  <mergeCells count="2">
    <mergeCell ref="A2:G2"/>
    <mergeCell ref="F3:G3"/>
  </mergeCells>
  <printOptions horizontalCentered="1"/>
  <pageMargins left="0.71" right="0.66" top="0.5118110236220472" bottom="0.4330708661417323" header="0.1968503937007874" footer="0.2362204724409449"/>
  <pageSetup horizontalDpi="1200" verticalDpi="12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8"/>
  <sheetViews>
    <sheetView tabSelected="1" zoomScalePageLayoutView="0" workbookViewId="0" topLeftCell="A10">
      <selection activeCell="S16" sqref="S16"/>
    </sheetView>
  </sheetViews>
  <sheetFormatPr defaultColWidth="9.00390625" defaultRowHeight="14.25"/>
  <cols>
    <col min="1" max="1" width="22.625" style="3" customWidth="1"/>
    <col min="2" max="2" width="8.875" style="3" customWidth="1"/>
    <col min="3" max="3" width="9.25390625" style="3" customWidth="1"/>
    <col min="4" max="5" width="8.50390625" style="3" customWidth="1"/>
    <col min="6" max="6" width="10.50390625" style="3" customWidth="1"/>
    <col min="7" max="7" width="20.00390625" style="3" customWidth="1"/>
    <col min="8" max="16384" width="9.00390625" style="3" customWidth="1"/>
  </cols>
  <sheetData>
    <row r="1" spans="1:254" ht="28.5" customHeight="1">
      <c r="A1" s="18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7" ht="30.75" customHeight="1">
      <c r="A2" s="164" t="s">
        <v>154</v>
      </c>
      <c r="B2" s="164"/>
      <c r="C2" s="164"/>
      <c r="D2" s="164"/>
      <c r="E2" s="164"/>
      <c r="F2" s="164"/>
      <c r="G2" s="164"/>
    </row>
    <row r="3" spans="1:7" ht="19.5" customHeight="1">
      <c r="A3" s="4"/>
      <c r="B3" s="4"/>
      <c r="C3" s="4"/>
      <c r="D3" s="4"/>
      <c r="E3" s="4"/>
      <c r="F3" s="4"/>
      <c r="G3" s="39" t="s">
        <v>0</v>
      </c>
    </row>
    <row r="4" spans="1:8" ht="33" customHeight="1">
      <c r="A4" s="54" t="s">
        <v>20</v>
      </c>
      <c r="B4" s="26" t="s">
        <v>57</v>
      </c>
      <c r="C4" s="29" t="s">
        <v>51</v>
      </c>
      <c r="D4" s="17" t="s">
        <v>45</v>
      </c>
      <c r="E4" s="38" t="s">
        <v>128</v>
      </c>
      <c r="F4" s="41" t="s">
        <v>53</v>
      </c>
      <c r="G4" s="55" t="s">
        <v>21</v>
      </c>
      <c r="H4" s="56"/>
    </row>
    <row r="5" spans="1:7" ht="26.25" customHeight="1">
      <c r="A5" s="57" t="s">
        <v>81</v>
      </c>
      <c r="B5" s="84">
        <f>SUM(B6:B28)</f>
        <v>317110</v>
      </c>
      <c r="C5" s="84">
        <f>SUM(C6:C28)</f>
        <v>144540</v>
      </c>
      <c r="D5" s="21">
        <f>C5/B5*100</f>
        <v>45.580397969158966</v>
      </c>
      <c r="E5" s="84">
        <f>SUM(E6:E28)</f>
        <v>148490</v>
      </c>
      <c r="F5" s="21">
        <f>(C5-E5)/E5*100</f>
        <v>-2.660111792039868</v>
      </c>
      <c r="G5" s="58"/>
    </row>
    <row r="6" spans="1:7" ht="26.25" customHeight="1">
      <c r="A6" s="59" t="s">
        <v>22</v>
      </c>
      <c r="B6" s="85">
        <v>42787</v>
      </c>
      <c r="C6" s="85">
        <v>19939</v>
      </c>
      <c r="D6" s="22">
        <f>C6/B6*100</f>
        <v>46.60060298688854</v>
      </c>
      <c r="E6" s="85">
        <v>19332</v>
      </c>
      <c r="F6" s="22">
        <f>(C6-E6)/E6*100</f>
        <v>3.1398717152907096</v>
      </c>
      <c r="G6" s="60"/>
    </row>
    <row r="7" spans="1:7" ht="26.25" customHeight="1">
      <c r="A7" s="59" t="s">
        <v>23</v>
      </c>
      <c r="B7" s="85">
        <v>573</v>
      </c>
      <c r="C7" s="85">
        <v>70</v>
      </c>
      <c r="D7" s="22">
        <f>C7/B7*100</f>
        <v>12.216404886561955</v>
      </c>
      <c r="E7" s="85"/>
      <c r="F7" s="22"/>
      <c r="G7" s="60"/>
    </row>
    <row r="8" spans="1:7" ht="26.25" customHeight="1">
      <c r="A8" s="59" t="s">
        <v>24</v>
      </c>
      <c r="B8" s="85">
        <v>17906</v>
      </c>
      <c r="C8" s="85">
        <v>9217</v>
      </c>
      <c r="D8" s="22">
        <f>C8/B8*100</f>
        <v>51.47436613425668</v>
      </c>
      <c r="E8" s="85">
        <v>8954</v>
      </c>
      <c r="F8" s="22">
        <f aca="true" t="shared" si="0" ref="F8:F27">(C8-E8)/E8*100</f>
        <v>2.937234755416574</v>
      </c>
      <c r="G8" s="60"/>
    </row>
    <row r="9" spans="1:7" ht="26.25" customHeight="1">
      <c r="A9" s="59" t="s">
        <v>25</v>
      </c>
      <c r="B9" s="85">
        <v>74660</v>
      </c>
      <c r="C9" s="85">
        <v>40582</v>
      </c>
      <c r="D9" s="22">
        <f aca="true" t="shared" si="1" ref="D9:D25">C9/B9*100</f>
        <v>54.35574604875435</v>
      </c>
      <c r="E9" s="85">
        <v>38276</v>
      </c>
      <c r="F9" s="22">
        <f t="shared" si="0"/>
        <v>6.02466297418748</v>
      </c>
      <c r="G9" s="60"/>
    </row>
    <row r="10" spans="1:7" ht="26.25" customHeight="1">
      <c r="A10" s="59" t="s">
        <v>26</v>
      </c>
      <c r="B10" s="85">
        <v>1532</v>
      </c>
      <c r="C10" s="85">
        <v>1120</v>
      </c>
      <c r="D10" s="22">
        <f t="shared" si="1"/>
        <v>73.10704960835508</v>
      </c>
      <c r="E10" s="85">
        <v>1027</v>
      </c>
      <c r="F10" s="22">
        <f t="shared" si="0"/>
        <v>9.055501460564752</v>
      </c>
      <c r="G10" s="60"/>
    </row>
    <row r="11" spans="1:7" ht="26.25" customHeight="1">
      <c r="A11" s="59" t="s">
        <v>101</v>
      </c>
      <c r="B11" s="85">
        <v>2275</v>
      </c>
      <c r="C11" s="85">
        <v>996</v>
      </c>
      <c r="D11" s="22">
        <f t="shared" si="1"/>
        <v>43.78021978021978</v>
      </c>
      <c r="E11" s="85">
        <v>1138</v>
      </c>
      <c r="F11" s="22">
        <f t="shared" si="0"/>
        <v>-12.478031634446397</v>
      </c>
      <c r="G11" s="60"/>
    </row>
    <row r="12" spans="1:7" ht="26.25" customHeight="1">
      <c r="A12" s="59" t="s">
        <v>102</v>
      </c>
      <c r="B12" s="85">
        <v>72541</v>
      </c>
      <c r="C12" s="85">
        <v>30514</v>
      </c>
      <c r="D12" s="22">
        <f t="shared" si="1"/>
        <v>42.064487669042336</v>
      </c>
      <c r="E12" s="85">
        <v>29744</v>
      </c>
      <c r="F12" s="22">
        <f t="shared" si="0"/>
        <v>2.5887573964497044</v>
      </c>
      <c r="G12" s="60"/>
    </row>
    <row r="13" spans="1:7" ht="26.25" customHeight="1">
      <c r="A13" s="59" t="s">
        <v>103</v>
      </c>
      <c r="B13" s="86">
        <v>30644</v>
      </c>
      <c r="C13" s="85">
        <v>14712</v>
      </c>
      <c r="D13" s="22">
        <f t="shared" si="1"/>
        <v>48.009398250881084</v>
      </c>
      <c r="E13" s="85">
        <v>19362</v>
      </c>
      <c r="F13" s="22">
        <f t="shared" si="0"/>
        <v>-24.01611403780601</v>
      </c>
      <c r="G13" s="60"/>
    </row>
    <row r="14" spans="1:7" ht="26.25" customHeight="1">
      <c r="A14" s="59" t="s">
        <v>28</v>
      </c>
      <c r="B14" s="86">
        <v>909</v>
      </c>
      <c r="C14" s="85">
        <v>457</v>
      </c>
      <c r="D14" s="22">
        <f t="shared" si="1"/>
        <v>50.27502750275028</v>
      </c>
      <c r="E14" s="85">
        <v>1437</v>
      </c>
      <c r="F14" s="22">
        <f t="shared" si="0"/>
        <v>-68.19763395963814</v>
      </c>
      <c r="G14" s="60"/>
    </row>
    <row r="15" spans="1:7" ht="26.25" customHeight="1">
      <c r="A15" s="161" t="s">
        <v>155</v>
      </c>
      <c r="B15" s="86">
        <v>13563</v>
      </c>
      <c r="C15" s="85">
        <v>8681</v>
      </c>
      <c r="D15" s="22">
        <f t="shared" si="1"/>
        <v>64.00501364005014</v>
      </c>
      <c r="E15" s="85">
        <v>8294</v>
      </c>
      <c r="F15" s="22">
        <f t="shared" si="0"/>
        <v>4.666023631540873</v>
      </c>
      <c r="G15" s="60"/>
    </row>
    <row r="16" spans="1:7" ht="26.25" customHeight="1">
      <c r="A16" s="161" t="s">
        <v>156</v>
      </c>
      <c r="B16" s="86">
        <v>15359</v>
      </c>
      <c r="C16" s="85">
        <v>6270</v>
      </c>
      <c r="D16" s="22">
        <f t="shared" si="1"/>
        <v>40.82297024545869</v>
      </c>
      <c r="E16" s="85">
        <v>6706</v>
      </c>
      <c r="F16" s="22">
        <f t="shared" si="0"/>
        <v>-6.501640322099613</v>
      </c>
      <c r="G16" s="60"/>
    </row>
    <row r="17" spans="1:7" ht="26.25" customHeight="1">
      <c r="A17" s="59" t="s">
        <v>29</v>
      </c>
      <c r="B17" s="86">
        <v>1719</v>
      </c>
      <c r="C17" s="85">
        <v>800</v>
      </c>
      <c r="D17" s="22">
        <f t="shared" si="1"/>
        <v>46.538685282140776</v>
      </c>
      <c r="E17" s="85">
        <v>644</v>
      </c>
      <c r="F17" s="22">
        <f t="shared" si="0"/>
        <v>24.22360248447205</v>
      </c>
      <c r="G17" s="60"/>
    </row>
    <row r="18" spans="1:7" ht="26.25" customHeight="1">
      <c r="A18" s="161" t="s">
        <v>157</v>
      </c>
      <c r="B18" s="86">
        <v>3729</v>
      </c>
      <c r="C18" s="85">
        <v>424</v>
      </c>
      <c r="D18" s="22">
        <f t="shared" si="1"/>
        <v>11.370340573880396</v>
      </c>
      <c r="E18" s="85">
        <v>1578</v>
      </c>
      <c r="F18" s="22">
        <f t="shared" si="0"/>
        <v>-73.13054499366287</v>
      </c>
      <c r="G18" s="60"/>
    </row>
    <row r="19" spans="1:7" ht="26.25" customHeight="1">
      <c r="A19" s="59" t="s">
        <v>30</v>
      </c>
      <c r="B19" s="86">
        <v>976</v>
      </c>
      <c r="C19" s="85">
        <v>283</v>
      </c>
      <c r="D19" s="22">
        <f t="shared" si="1"/>
        <v>28.99590163934426</v>
      </c>
      <c r="E19" s="85">
        <v>194</v>
      </c>
      <c r="F19" s="22">
        <f t="shared" si="0"/>
        <v>45.876288659793815</v>
      </c>
      <c r="G19" s="60"/>
    </row>
    <row r="20" spans="1:7" ht="26.25" customHeight="1">
      <c r="A20" s="59" t="s">
        <v>37</v>
      </c>
      <c r="B20" s="85">
        <v>125</v>
      </c>
      <c r="C20" s="85">
        <v>72</v>
      </c>
      <c r="D20" s="22">
        <f t="shared" si="1"/>
        <v>57.599999999999994</v>
      </c>
      <c r="E20" s="85">
        <v>390</v>
      </c>
      <c r="F20" s="22">
        <f t="shared" si="0"/>
        <v>-81.53846153846153</v>
      </c>
      <c r="G20" s="61"/>
    </row>
    <row r="21" spans="1:7" ht="26.25" customHeight="1">
      <c r="A21" s="161" t="s">
        <v>160</v>
      </c>
      <c r="B21" s="85">
        <v>357</v>
      </c>
      <c r="C21" s="85"/>
      <c r="D21" s="22">
        <f t="shared" si="1"/>
        <v>0</v>
      </c>
      <c r="E21" s="85"/>
      <c r="F21" s="22"/>
      <c r="G21" s="60"/>
    </row>
    <row r="22" spans="1:7" ht="26.25" customHeight="1">
      <c r="A22" s="59" t="s">
        <v>100</v>
      </c>
      <c r="B22" s="85">
        <v>1519</v>
      </c>
      <c r="C22" s="85">
        <v>794</v>
      </c>
      <c r="D22" s="22">
        <f t="shared" si="1"/>
        <v>52.27123107307439</v>
      </c>
      <c r="E22" s="85">
        <v>85</v>
      </c>
      <c r="F22" s="22"/>
      <c r="G22" s="62"/>
    </row>
    <row r="23" spans="1:7" ht="26.25" customHeight="1">
      <c r="A23" s="161" t="s">
        <v>159</v>
      </c>
      <c r="B23" s="85">
        <v>4960</v>
      </c>
      <c r="C23" s="85">
        <v>231</v>
      </c>
      <c r="D23" s="22">
        <f t="shared" si="1"/>
        <v>4.657258064516129</v>
      </c>
      <c r="E23" s="85">
        <v>2066</v>
      </c>
      <c r="F23" s="22">
        <f t="shared" si="0"/>
        <v>-88.8189738625363</v>
      </c>
      <c r="G23" s="60"/>
    </row>
    <row r="24" spans="1:7" ht="26.25" customHeight="1">
      <c r="A24" s="59" t="s">
        <v>31</v>
      </c>
      <c r="B24" s="85">
        <v>321</v>
      </c>
      <c r="C24" s="85">
        <v>119</v>
      </c>
      <c r="D24" s="22">
        <f t="shared" si="1"/>
        <v>37.07165109034268</v>
      </c>
      <c r="E24" s="85">
        <v>151</v>
      </c>
      <c r="F24" s="22">
        <f t="shared" si="0"/>
        <v>-21.192052980132452</v>
      </c>
      <c r="G24" s="60"/>
    </row>
    <row r="25" spans="1:7" ht="26.25" customHeight="1">
      <c r="A25" s="59" t="s">
        <v>97</v>
      </c>
      <c r="B25" s="85">
        <v>2489</v>
      </c>
      <c r="C25" s="85">
        <v>1161</v>
      </c>
      <c r="D25" s="22">
        <f t="shared" si="1"/>
        <v>46.64523905182804</v>
      </c>
      <c r="E25" s="85">
        <v>686</v>
      </c>
      <c r="F25" s="22">
        <f t="shared" si="0"/>
        <v>69.24198250728864</v>
      </c>
      <c r="G25" s="60"/>
    </row>
    <row r="26" spans="1:7" ht="26.25" customHeight="1">
      <c r="A26" s="59" t="s">
        <v>98</v>
      </c>
      <c r="B26" s="85">
        <v>6500</v>
      </c>
      <c r="C26" s="85"/>
      <c r="D26" s="22"/>
      <c r="E26" s="85"/>
      <c r="F26" s="22"/>
      <c r="G26" s="63" t="s">
        <v>56</v>
      </c>
    </row>
    <row r="27" spans="1:7" ht="26.25" customHeight="1">
      <c r="A27" s="161" t="s">
        <v>158</v>
      </c>
      <c r="B27" s="85">
        <v>13668</v>
      </c>
      <c r="C27" s="85">
        <v>7838</v>
      </c>
      <c r="D27" s="22">
        <f>C27/B27*100</f>
        <v>57.345624817091014</v>
      </c>
      <c r="E27" s="85">
        <v>8426</v>
      </c>
      <c r="F27" s="22">
        <f t="shared" si="0"/>
        <v>-6.978400189888441</v>
      </c>
      <c r="G27" s="61"/>
    </row>
    <row r="28" spans="1:7" ht="26.25" customHeight="1">
      <c r="A28" s="64" t="s">
        <v>99</v>
      </c>
      <c r="B28" s="87">
        <v>7998</v>
      </c>
      <c r="C28" s="87">
        <v>260</v>
      </c>
      <c r="D28" s="23">
        <f>C28/B28*100</f>
        <v>3.2508127031757943</v>
      </c>
      <c r="E28" s="87"/>
      <c r="F28" s="23"/>
      <c r="G28" s="65"/>
    </row>
  </sheetData>
  <sheetProtection/>
  <mergeCells count="1">
    <mergeCell ref="A2:G2"/>
  </mergeCells>
  <printOptions horizontalCentered="1"/>
  <pageMargins left="0.7480314960629921" right="0.7480314960629921" top="0.6692913385826772" bottom="0.3937007874015748" header="0.31496062992125984" footer="0.196850393700787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SheetLayoutView="100" zoomScalePageLayoutView="0" workbookViewId="0" topLeftCell="A10">
      <selection activeCell="S16" sqref="S16"/>
    </sheetView>
  </sheetViews>
  <sheetFormatPr defaultColWidth="9.00390625" defaultRowHeight="14.25"/>
  <cols>
    <col min="1" max="1" width="22.25390625" style="2" customWidth="1"/>
    <col min="2" max="2" width="8.75390625" style="2" customWidth="1"/>
    <col min="3" max="3" width="7.875" style="2" customWidth="1"/>
    <col min="4" max="4" width="7.625" style="2" customWidth="1"/>
    <col min="5" max="5" width="8.50390625" style="2" customWidth="1"/>
    <col min="6" max="6" width="8.00390625" style="2" customWidth="1"/>
    <col min="7" max="7" width="23.375" style="2" customWidth="1"/>
    <col min="8" max="8" width="9.00390625" style="2" customWidth="1"/>
    <col min="9" max="9" width="16.75390625" style="2" customWidth="1"/>
    <col min="10" max="16384" width="9.00390625" style="2" customWidth="1"/>
  </cols>
  <sheetData>
    <row r="1" ht="28.5" customHeight="1">
      <c r="A1" s="18" t="s">
        <v>47</v>
      </c>
    </row>
    <row r="2" spans="1:7" ht="30.75" customHeight="1">
      <c r="A2" s="164" t="s">
        <v>144</v>
      </c>
      <c r="B2" s="164"/>
      <c r="C2" s="164"/>
      <c r="D2" s="164"/>
      <c r="E2" s="164"/>
      <c r="F2" s="164"/>
      <c r="G2" s="164"/>
    </row>
    <row r="3" spans="1:7" ht="19.5" customHeight="1">
      <c r="A3" s="3"/>
      <c r="B3" s="3"/>
      <c r="C3" s="3"/>
      <c r="D3" s="3"/>
      <c r="E3" s="3"/>
      <c r="F3" s="165" t="s">
        <v>0</v>
      </c>
      <c r="G3" s="165"/>
    </row>
    <row r="4" spans="1:7" ht="33" customHeight="1">
      <c r="A4" s="54" t="s">
        <v>1</v>
      </c>
      <c r="B4" s="17" t="s">
        <v>50</v>
      </c>
      <c r="C4" s="27" t="s">
        <v>52</v>
      </c>
      <c r="D4" s="17" t="s">
        <v>45</v>
      </c>
      <c r="E4" s="94" t="s">
        <v>128</v>
      </c>
      <c r="F4" s="95" t="s">
        <v>53</v>
      </c>
      <c r="G4" s="55" t="s">
        <v>36</v>
      </c>
    </row>
    <row r="5" spans="1:8" ht="26.25" customHeight="1">
      <c r="A5" s="104" t="s">
        <v>80</v>
      </c>
      <c r="B5" s="75">
        <f>B6+B21</f>
        <v>191296</v>
      </c>
      <c r="C5" s="93">
        <f>C6+C21</f>
        <v>115328.2</v>
      </c>
      <c r="D5" s="97">
        <f>C5/B5*100</f>
        <v>60.28782619605219</v>
      </c>
      <c r="E5" s="93">
        <f>E6+E21</f>
        <v>116670</v>
      </c>
      <c r="F5" s="98">
        <f>C5/E5*100-100</f>
        <v>-1.1500814262449666</v>
      </c>
      <c r="G5" s="99"/>
      <c r="H5" s="44"/>
    </row>
    <row r="6" spans="1:7" ht="26.25" customHeight="1">
      <c r="A6" s="45" t="s">
        <v>2</v>
      </c>
      <c r="B6" s="92">
        <f>B7+SUM(B8:B20)</f>
        <v>150755</v>
      </c>
      <c r="C6" s="82">
        <f>C7+SUM(C8:C20)</f>
        <v>92788.2</v>
      </c>
      <c r="D6" s="5">
        <f>C6/B6*100</f>
        <v>61.54900334980597</v>
      </c>
      <c r="E6" s="82">
        <f>E7+SUM(E8:E20)</f>
        <v>81345</v>
      </c>
      <c r="F6" s="15">
        <f>C6/E6*100-100</f>
        <v>14.067490319011625</v>
      </c>
      <c r="G6" s="100"/>
    </row>
    <row r="7" spans="1:7" ht="26.25" customHeight="1">
      <c r="A7" s="47" t="s">
        <v>3</v>
      </c>
      <c r="B7" s="92">
        <v>39828</v>
      </c>
      <c r="C7" s="82">
        <v>25781.5</v>
      </c>
      <c r="D7" s="5">
        <f aca="true" t="shared" si="0" ref="D7:D25">C7/B7*100</f>
        <v>64.73209802149242</v>
      </c>
      <c r="E7" s="82">
        <v>19927</v>
      </c>
      <c r="F7" s="15">
        <f aca="true" t="shared" si="1" ref="F7:F25">C7/E7*100-100</f>
        <v>29.37973603653333</v>
      </c>
      <c r="G7" s="101"/>
    </row>
    <row r="8" spans="1:7" ht="26.25" customHeight="1">
      <c r="A8" s="47" t="s">
        <v>4</v>
      </c>
      <c r="B8" s="92">
        <v>4987</v>
      </c>
      <c r="C8" s="82">
        <v>6144.4</v>
      </c>
      <c r="D8" s="5">
        <f t="shared" si="0"/>
        <v>123.20834168838981</v>
      </c>
      <c r="E8" s="82">
        <v>2987</v>
      </c>
      <c r="F8" s="15">
        <f t="shared" si="1"/>
        <v>105.70472045530633</v>
      </c>
      <c r="G8" s="102"/>
    </row>
    <row r="9" spans="1:7" ht="26.25" customHeight="1">
      <c r="A9" s="47" t="s">
        <v>5</v>
      </c>
      <c r="B9" s="92">
        <v>3984</v>
      </c>
      <c r="C9" s="82">
        <v>2107.6</v>
      </c>
      <c r="D9" s="5">
        <f t="shared" si="0"/>
        <v>52.90160642570281</v>
      </c>
      <c r="E9" s="82">
        <v>1622</v>
      </c>
      <c r="F9" s="15">
        <f t="shared" si="1"/>
        <v>29.9383477188656</v>
      </c>
      <c r="G9" s="102"/>
    </row>
    <row r="10" spans="1:7" ht="26.25" customHeight="1">
      <c r="A10" s="47" t="s">
        <v>6</v>
      </c>
      <c r="B10" s="92">
        <v>3225</v>
      </c>
      <c r="C10" s="82">
        <v>4197.5</v>
      </c>
      <c r="D10" s="5">
        <f t="shared" si="0"/>
        <v>130.15503875968992</v>
      </c>
      <c r="E10" s="82">
        <v>1483</v>
      </c>
      <c r="F10" s="15">
        <f t="shared" si="1"/>
        <v>183.0411328388402</v>
      </c>
      <c r="G10" s="102"/>
    </row>
    <row r="11" spans="1:7" ht="26.25" customHeight="1">
      <c r="A11" s="47" t="s">
        <v>7</v>
      </c>
      <c r="B11" s="92">
        <v>7636</v>
      </c>
      <c r="C11" s="82">
        <v>3349</v>
      </c>
      <c r="D11" s="5">
        <f t="shared" si="0"/>
        <v>43.858040859088526</v>
      </c>
      <c r="E11" s="82">
        <v>3133</v>
      </c>
      <c r="F11" s="15">
        <f t="shared" si="1"/>
        <v>6.894350462815197</v>
      </c>
      <c r="G11" s="100"/>
    </row>
    <row r="12" spans="1:7" ht="26.25" customHeight="1">
      <c r="A12" s="47" t="s">
        <v>8</v>
      </c>
      <c r="B12" s="92">
        <v>4221</v>
      </c>
      <c r="C12" s="82">
        <v>1989.9</v>
      </c>
      <c r="D12" s="5">
        <f t="shared" si="0"/>
        <v>47.142857142857146</v>
      </c>
      <c r="E12" s="82">
        <v>1926</v>
      </c>
      <c r="F12" s="15">
        <f t="shared" si="1"/>
        <v>3.3177570093457973</v>
      </c>
      <c r="G12" s="100"/>
    </row>
    <row r="13" spans="1:7" ht="26.25" customHeight="1">
      <c r="A13" s="47" t="s">
        <v>9</v>
      </c>
      <c r="B13" s="92">
        <v>1892</v>
      </c>
      <c r="C13" s="82">
        <v>1076.5</v>
      </c>
      <c r="D13" s="5">
        <f t="shared" si="0"/>
        <v>56.897463002114165</v>
      </c>
      <c r="E13" s="82">
        <v>870</v>
      </c>
      <c r="F13" s="15">
        <f t="shared" si="1"/>
        <v>23.735632183908038</v>
      </c>
      <c r="G13" s="100"/>
    </row>
    <row r="14" spans="1:7" ht="26.25" customHeight="1">
      <c r="A14" s="47" t="s">
        <v>10</v>
      </c>
      <c r="B14" s="92">
        <v>8129</v>
      </c>
      <c r="C14" s="82">
        <v>3588.8</v>
      </c>
      <c r="D14" s="5">
        <f t="shared" si="0"/>
        <v>44.14811169885595</v>
      </c>
      <c r="E14" s="82">
        <v>4002</v>
      </c>
      <c r="F14" s="15">
        <f t="shared" si="1"/>
        <v>-10.324837581209394</v>
      </c>
      <c r="G14" s="100"/>
    </row>
    <row r="15" spans="1:7" ht="26.25" customHeight="1">
      <c r="A15" s="47" t="s">
        <v>11</v>
      </c>
      <c r="B15" s="92">
        <v>23862</v>
      </c>
      <c r="C15" s="82">
        <v>7988.8</v>
      </c>
      <c r="D15" s="5">
        <f t="shared" si="0"/>
        <v>33.47917190512111</v>
      </c>
      <c r="E15" s="82">
        <v>18735</v>
      </c>
      <c r="F15" s="15">
        <f t="shared" si="1"/>
        <v>-57.35895382973045</v>
      </c>
      <c r="G15" s="11"/>
    </row>
    <row r="16" spans="1:7" ht="26.25" customHeight="1">
      <c r="A16" s="47" t="s">
        <v>12</v>
      </c>
      <c r="B16" s="92">
        <v>21171</v>
      </c>
      <c r="C16" s="82">
        <v>11084.8</v>
      </c>
      <c r="D16" s="5">
        <f t="shared" si="0"/>
        <v>52.3584148127155</v>
      </c>
      <c r="E16" s="82">
        <v>10223</v>
      </c>
      <c r="F16" s="15">
        <f t="shared" si="1"/>
        <v>8.430010760050848</v>
      </c>
      <c r="G16" s="11"/>
    </row>
    <row r="17" spans="1:7" ht="26.25" customHeight="1">
      <c r="A17" s="47" t="s">
        <v>13</v>
      </c>
      <c r="B17" s="92">
        <v>703</v>
      </c>
      <c r="C17" s="82">
        <v>584.4</v>
      </c>
      <c r="D17" s="5">
        <f t="shared" si="0"/>
        <v>83.12944523470838</v>
      </c>
      <c r="E17" s="82">
        <v>418</v>
      </c>
      <c r="F17" s="15">
        <f t="shared" si="1"/>
        <v>39.80861244019138</v>
      </c>
      <c r="G17" s="11"/>
    </row>
    <row r="18" spans="1:7" ht="26.25" customHeight="1">
      <c r="A18" s="47" t="s">
        <v>14</v>
      </c>
      <c r="B18" s="92">
        <v>30053</v>
      </c>
      <c r="C18" s="82">
        <v>24518.8</v>
      </c>
      <c r="D18" s="5">
        <f t="shared" si="0"/>
        <v>81.58519948091705</v>
      </c>
      <c r="E18" s="82">
        <v>15547</v>
      </c>
      <c r="F18" s="15">
        <f t="shared" si="1"/>
        <v>57.7075963208336</v>
      </c>
      <c r="G18" s="11"/>
    </row>
    <row r="19" spans="1:7" ht="26.25" customHeight="1">
      <c r="A19" s="47" t="s">
        <v>59</v>
      </c>
      <c r="B19" s="92">
        <v>1064</v>
      </c>
      <c r="C19" s="82">
        <v>376.2</v>
      </c>
      <c r="D19" s="5">
        <f t="shared" si="0"/>
        <v>35.357142857142854</v>
      </c>
      <c r="E19" s="82">
        <v>472</v>
      </c>
      <c r="F19" s="15">
        <f t="shared" si="1"/>
        <v>-20.29661016949153</v>
      </c>
      <c r="G19" s="11"/>
    </row>
    <row r="20" spans="1:7" ht="26.25" customHeight="1">
      <c r="A20" s="47" t="s">
        <v>104</v>
      </c>
      <c r="B20" s="92"/>
      <c r="C20" s="82"/>
      <c r="D20" s="5"/>
      <c r="E20" s="82"/>
      <c r="F20" s="15"/>
      <c r="G20" s="11"/>
    </row>
    <row r="21" spans="1:7" ht="26.25" customHeight="1">
      <c r="A21" s="45" t="s">
        <v>15</v>
      </c>
      <c r="B21" s="92">
        <f>B22+B23+B24+B25+B26</f>
        <v>40541</v>
      </c>
      <c r="C21" s="82">
        <f>C22+C23+C24+C25+C26</f>
        <v>22540</v>
      </c>
      <c r="D21" s="5">
        <f t="shared" si="0"/>
        <v>55.59803655558571</v>
      </c>
      <c r="E21" s="82">
        <f>E22+E23+E24+E25+E26</f>
        <v>35325</v>
      </c>
      <c r="F21" s="15">
        <f t="shared" si="1"/>
        <v>-36.19249823071479</v>
      </c>
      <c r="G21" s="12"/>
    </row>
    <row r="22" spans="1:7" ht="26.25" customHeight="1">
      <c r="A22" s="47" t="s">
        <v>16</v>
      </c>
      <c r="B22" s="19">
        <v>9238</v>
      </c>
      <c r="C22" s="81">
        <v>3691.5</v>
      </c>
      <c r="D22" s="5">
        <f t="shared" si="0"/>
        <v>39.95994804070145</v>
      </c>
      <c r="E22" s="81">
        <v>3544</v>
      </c>
      <c r="F22" s="15">
        <f t="shared" si="1"/>
        <v>4.161963882618508</v>
      </c>
      <c r="G22" s="13"/>
    </row>
    <row r="23" spans="1:7" ht="26.25" customHeight="1">
      <c r="A23" s="47" t="s">
        <v>17</v>
      </c>
      <c r="B23" s="19">
        <v>1798</v>
      </c>
      <c r="C23" s="81">
        <v>3592</v>
      </c>
      <c r="D23" s="5">
        <f t="shared" si="0"/>
        <v>199.77753058954391</v>
      </c>
      <c r="E23" s="81">
        <v>1542</v>
      </c>
      <c r="F23" s="15">
        <f t="shared" si="1"/>
        <v>132.9442282749676</v>
      </c>
      <c r="G23" s="13"/>
    </row>
    <row r="24" spans="1:7" ht="26.25" customHeight="1">
      <c r="A24" s="47" t="s">
        <v>18</v>
      </c>
      <c r="B24" s="19">
        <v>20000</v>
      </c>
      <c r="C24" s="81">
        <v>11753.6</v>
      </c>
      <c r="D24" s="5">
        <f t="shared" si="0"/>
        <v>58.768</v>
      </c>
      <c r="E24" s="81">
        <v>23060</v>
      </c>
      <c r="F24" s="15">
        <f t="shared" si="1"/>
        <v>-49.03035559410234</v>
      </c>
      <c r="G24" s="13"/>
    </row>
    <row r="25" spans="1:7" ht="26.25" customHeight="1">
      <c r="A25" s="51" t="s">
        <v>54</v>
      </c>
      <c r="B25" s="19">
        <v>9100</v>
      </c>
      <c r="C25" s="81">
        <v>3502.9</v>
      </c>
      <c r="D25" s="5">
        <f t="shared" si="0"/>
        <v>38.49340659340659</v>
      </c>
      <c r="E25" s="81">
        <v>6758</v>
      </c>
      <c r="F25" s="15">
        <f t="shared" si="1"/>
        <v>-48.16661734240899</v>
      </c>
      <c r="G25" s="13"/>
    </row>
    <row r="26" spans="1:7" ht="26.25" customHeight="1">
      <c r="A26" s="52" t="s">
        <v>19</v>
      </c>
      <c r="B26" s="103">
        <v>405</v>
      </c>
      <c r="C26" s="83"/>
      <c r="D26" s="6"/>
      <c r="E26" s="83">
        <v>421</v>
      </c>
      <c r="F26" s="30"/>
      <c r="G26" s="20"/>
    </row>
    <row r="27" ht="14.25">
      <c r="A27" s="53"/>
    </row>
    <row r="28" ht="14.25">
      <c r="A28" s="53"/>
    </row>
    <row r="29" ht="14.25">
      <c r="A29" s="53"/>
    </row>
  </sheetData>
  <sheetProtection/>
  <mergeCells count="2">
    <mergeCell ref="A2:G2"/>
    <mergeCell ref="F3:G3"/>
  </mergeCells>
  <printOptions horizontalCentered="1"/>
  <pageMargins left="0.5511811023622047" right="0.5511811023622047" top="0.5118110236220472" bottom="0.4330708661417323" header="0.1968503937007874" footer="0.2362204724409449"/>
  <pageSetup horizontalDpi="300" verticalDpi="300" orientation="portrait" paperSize="9" scale="94" r:id="rId1"/>
  <ignoredErrors>
    <ignoredError sqref="D5:D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8"/>
  <sheetViews>
    <sheetView tabSelected="1" zoomScalePageLayoutView="0" workbookViewId="0" topLeftCell="A10">
      <selection activeCell="S16" sqref="S16"/>
    </sheetView>
  </sheetViews>
  <sheetFormatPr defaultColWidth="9.00390625" defaultRowHeight="14.25"/>
  <cols>
    <col min="1" max="1" width="22.625" style="3" customWidth="1"/>
    <col min="2" max="2" width="8.375" style="3" customWidth="1"/>
    <col min="3" max="3" width="9.00390625" style="3" customWidth="1"/>
    <col min="4" max="5" width="8.50390625" style="3" customWidth="1"/>
    <col min="6" max="6" width="11.25390625" style="3" customWidth="1"/>
    <col min="7" max="7" width="18.875" style="3" customWidth="1"/>
    <col min="8" max="16384" width="9.00390625" style="3" customWidth="1"/>
  </cols>
  <sheetData>
    <row r="1" spans="1:239" ht="28.5" customHeight="1">
      <c r="A1" s="18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</row>
    <row r="2" spans="1:7" ht="30.75" customHeight="1">
      <c r="A2" s="164" t="s">
        <v>145</v>
      </c>
      <c r="B2" s="164"/>
      <c r="C2" s="164"/>
      <c r="D2" s="164"/>
      <c r="E2" s="164"/>
      <c r="F2" s="164"/>
      <c r="G2" s="164"/>
    </row>
    <row r="3" spans="1:7" ht="19.5" customHeight="1">
      <c r="A3" s="4"/>
      <c r="B3" s="4"/>
      <c r="C3" s="4"/>
      <c r="D3" s="4"/>
      <c r="E3" s="4"/>
      <c r="F3" s="4"/>
      <c r="G3" s="39" t="s">
        <v>0</v>
      </c>
    </row>
    <row r="4" spans="1:7" ht="33" customHeight="1">
      <c r="A4" s="54" t="s">
        <v>20</v>
      </c>
      <c r="B4" s="26" t="s">
        <v>57</v>
      </c>
      <c r="C4" s="27" t="s">
        <v>51</v>
      </c>
      <c r="D4" s="24" t="s">
        <v>45</v>
      </c>
      <c r="E4" s="38" t="s">
        <v>126</v>
      </c>
      <c r="F4" s="41" t="s">
        <v>53</v>
      </c>
      <c r="G4" s="66" t="s">
        <v>21</v>
      </c>
    </row>
    <row r="5" spans="1:7" ht="26.25" customHeight="1">
      <c r="A5" s="67" t="s">
        <v>78</v>
      </c>
      <c r="B5" s="88">
        <f>SUM(B6:B28)</f>
        <v>274091</v>
      </c>
      <c r="C5" s="88">
        <f>SUM(C6:C28)</f>
        <v>122107.9</v>
      </c>
      <c r="D5" s="31">
        <f>C5/B5*100</f>
        <v>44.55013116081885</v>
      </c>
      <c r="E5" s="88">
        <f>SUM(E6:E28)</f>
        <v>130442</v>
      </c>
      <c r="F5" s="22">
        <f>(C5-E5)/E5*100</f>
        <v>-6.389123135186524</v>
      </c>
      <c r="G5" s="68"/>
    </row>
    <row r="6" spans="1:7" ht="26.25" customHeight="1">
      <c r="A6" s="69" t="s">
        <v>22</v>
      </c>
      <c r="B6" s="89">
        <v>22707</v>
      </c>
      <c r="C6" s="89">
        <v>8284.7</v>
      </c>
      <c r="D6" s="32">
        <f>C6/B6*100</f>
        <v>36.485224820539926</v>
      </c>
      <c r="E6" s="89">
        <v>8238</v>
      </c>
      <c r="F6" s="22">
        <f>(C6-E6)/E6*100</f>
        <v>0.5668851663025095</v>
      </c>
      <c r="G6" s="60"/>
    </row>
    <row r="7" spans="1:7" ht="26.25" customHeight="1">
      <c r="A7" s="69" t="s">
        <v>23</v>
      </c>
      <c r="B7" s="89">
        <v>573</v>
      </c>
      <c r="C7" s="89">
        <v>70</v>
      </c>
      <c r="D7" s="32"/>
      <c r="E7" s="89"/>
      <c r="F7" s="22"/>
      <c r="G7" s="60"/>
    </row>
    <row r="8" spans="1:7" ht="26.25" customHeight="1">
      <c r="A8" s="69" t="s">
        <v>24</v>
      </c>
      <c r="B8" s="89">
        <v>17136</v>
      </c>
      <c r="C8" s="89">
        <v>8978.1</v>
      </c>
      <c r="D8" s="32">
        <f aca="true" t="shared" si="0" ref="D8:D25">C8/B8*100</f>
        <v>52.39320728291317</v>
      </c>
      <c r="E8" s="89">
        <v>8682</v>
      </c>
      <c r="F8" s="22">
        <f aca="true" t="shared" si="1" ref="F8:F18">(C8-E8)/E8*100</f>
        <v>3.4105044920525267</v>
      </c>
      <c r="G8" s="60"/>
    </row>
    <row r="9" spans="1:7" ht="26.25" customHeight="1">
      <c r="A9" s="69" t="s">
        <v>25</v>
      </c>
      <c r="B9" s="89">
        <v>73710</v>
      </c>
      <c r="C9" s="89">
        <v>40424.2</v>
      </c>
      <c r="D9" s="32">
        <f t="shared" si="0"/>
        <v>54.84221950888617</v>
      </c>
      <c r="E9" s="89">
        <v>38198</v>
      </c>
      <c r="F9" s="22">
        <f t="shared" si="1"/>
        <v>5.828053824807574</v>
      </c>
      <c r="G9" s="60"/>
    </row>
    <row r="10" spans="1:7" ht="26.25" customHeight="1">
      <c r="A10" s="69" t="s">
        <v>26</v>
      </c>
      <c r="B10" s="89">
        <v>438</v>
      </c>
      <c r="C10" s="89">
        <v>304.3</v>
      </c>
      <c r="D10" s="32">
        <f t="shared" si="0"/>
        <v>69.47488584474885</v>
      </c>
      <c r="E10" s="89">
        <v>597</v>
      </c>
      <c r="F10" s="22">
        <f t="shared" si="1"/>
        <v>-49.028475711892796</v>
      </c>
      <c r="G10" s="60"/>
    </row>
    <row r="11" spans="1:7" ht="26.25" customHeight="1">
      <c r="A11" s="69" t="s">
        <v>106</v>
      </c>
      <c r="B11" s="89">
        <v>2202</v>
      </c>
      <c r="C11" s="89">
        <v>978.2</v>
      </c>
      <c r="D11" s="32">
        <f t="shared" si="0"/>
        <v>44.42325158946412</v>
      </c>
      <c r="E11" s="89">
        <v>1138</v>
      </c>
      <c r="F11" s="22">
        <f t="shared" si="1"/>
        <v>-14.042179261862914</v>
      </c>
      <c r="G11" s="60"/>
    </row>
    <row r="12" spans="1:7" ht="26.25" customHeight="1">
      <c r="A12" s="69" t="s">
        <v>27</v>
      </c>
      <c r="B12" s="89">
        <v>67825</v>
      </c>
      <c r="C12" s="89">
        <v>29933.2</v>
      </c>
      <c r="D12" s="32">
        <f t="shared" si="0"/>
        <v>44.13298931072613</v>
      </c>
      <c r="E12" s="89">
        <v>28652</v>
      </c>
      <c r="F12" s="22">
        <f t="shared" si="1"/>
        <v>4.47159011587324</v>
      </c>
      <c r="G12" s="60"/>
    </row>
    <row r="13" spans="1:7" ht="26.25" customHeight="1">
      <c r="A13" s="69" t="s">
        <v>107</v>
      </c>
      <c r="B13" s="89">
        <v>28483</v>
      </c>
      <c r="C13" s="89">
        <v>13862.3</v>
      </c>
      <c r="D13" s="32">
        <f t="shared" si="0"/>
        <v>48.668679563248254</v>
      </c>
      <c r="E13" s="89">
        <v>18369</v>
      </c>
      <c r="F13" s="22">
        <f t="shared" si="1"/>
        <v>-24.53426969350537</v>
      </c>
      <c r="G13" s="60"/>
    </row>
    <row r="14" spans="1:7" ht="26.25" customHeight="1">
      <c r="A14" s="69" t="s">
        <v>28</v>
      </c>
      <c r="B14" s="89">
        <v>845</v>
      </c>
      <c r="C14" s="89">
        <v>427.5</v>
      </c>
      <c r="D14" s="32">
        <f t="shared" si="0"/>
        <v>50.591715976331365</v>
      </c>
      <c r="E14" s="89">
        <v>1388</v>
      </c>
      <c r="F14" s="22">
        <f t="shared" si="1"/>
        <v>-69.20028818443804</v>
      </c>
      <c r="G14" s="60"/>
    </row>
    <row r="15" spans="1:7" ht="26.25" customHeight="1">
      <c r="A15" s="162" t="s">
        <v>161</v>
      </c>
      <c r="B15" s="89">
        <v>6443</v>
      </c>
      <c r="C15" s="89">
        <v>2473.7</v>
      </c>
      <c r="D15" s="32">
        <f t="shared" si="0"/>
        <v>38.3936054632935</v>
      </c>
      <c r="E15" s="89">
        <v>5235</v>
      </c>
      <c r="F15" s="22">
        <f t="shared" si="1"/>
        <v>-52.7468958930277</v>
      </c>
      <c r="G15" s="60"/>
    </row>
    <row r="16" spans="1:7" ht="26.25" customHeight="1">
      <c r="A16" s="162" t="s">
        <v>162</v>
      </c>
      <c r="B16" s="89">
        <v>12601</v>
      </c>
      <c r="C16" s="89">
        <v>4634.4</v>
      </c>
      <c r="D16" s="32">
        <f t="shared" si="0"/>
        <v>36.7780334894056</v>
      </c>
      <c r="E16" s="89">
        <v>5905</v>
      </c>
      <c r="F16" s="22">
        <f t="shared" si="1"/>
        <v>-21.517358171041494</v>
      </c>
      <c r="G16" s="60"/>
    </row>
    <row r="17" spans="1:7" ht="26.25" customHeight="1">
      <c r="A17" s="69" t="s">
        <v>29</v>
      </c>
      <c r="B17" s="89">
        <v>1719</v>
      </c>
      <c r="C17" s="89">
        <v>800.3</v>
      </c>
      <c r="D17" s="32">
        <f t="shared" si="0"/>
        <v>46.55613728912158</v>
      </c>
      <c r="E17" s="89">
        <v>644</v>
      </c>
      <c r="F17" s="22">
        <f t="shared" si="1"/>
        <v>24.27018633540372</v>
      </c>
      <c r="G17" s="60"/>
    </row>
    <row r="18" spans="1:7" ht="26.25" customHeight="1">
      <c r="A18" s="162" t="s">
        <v>163</v>
      </c>
      <c r="B18" s="89">
        <v>1113</v>
      </c>
      <c r="C18" s="89">
        <v>362.8</v>
      </c>
      <c r="D18" s="32">
        <f t="shared" si="0"/>
        <v>32.59658580413298</v>
      </c>
      <c r="E18" s="89">
        <v>1443</v>
      </c>
      <c r="F18" s="22">
        <f t="shared" si="1"/>
        <v>-74.85793485793486</v>
      </c>
      <c r="G18" s="60"/>
    </row>
    <row r="19" spans="1:7" ht="26.25" customHeight="1">
      <c r="A19" s="69" t="s">
        <v>30</v>
      </c>
      <c r="B19" s="89">
        <v>976</v>
      </c>
      <c r="C19" s="89">
        <v>282.4</v>
      </c>
      <c r="D19" s="32">
        <f t="shared" si="0"/>
        <v>28.93442622950819</v>
      </c>
      <c r="E19" s="89">
        <v>194</v>
      </c>
      <c r="F19" s="22">
        <f>(C19-E19)/E19*100</f>
        <v>45.56701030927834</v>
      </c>
      <c r="G19" s="60"/>
    </row>
    <row r="20" spans="1:7" ht="26.25" customHeight="1">
      <c r="A20" s="69" t="s">
        <v>37</v>
      </c>
      <c r="B20" s="89">
        <v>125</v>
      </c>
      <c r="C20" s="89">
        <v>72.2</v>
      </c>
      <c r="D20" s="32">
        <f t="shared" si="0"/>
        <v>57.76</v>
      </c>
      <c r="E20" s="89">
        <v>390</v>
      </c>
      <c r="F20" s="22">
        <f>(C20-E20)/E20*100</f>
        <v>-81.48717948717949</v>
      </c>
      <c r="G20" s="62"/>
    </row>
    <row r="21" spans="1:7" ht="26.25" customHeight="1">
      <c r="A21" s="162" t="s">
        <v>165</v>
      </c>
      <c r="B21" s="89">
        <v>357</v>
      </c>
      <c r="C21" s="89"/>
      <c r="D21" s="32"/>
      <c r="E21" s="89"/>
      <c r="F21" s="22"/>
      <c r="G21" s="60"/>
    </row>
    <row r="22" spans="1:7" ht="26.25" customHeight="1">
      <c r="A22" s="69" t="s">
        <v>108</v>
      </c>
      <c r="B22" s="89">
        <v>1439</v>
      </c>
      <c r="C22" s="89">
        <v>794</v>
      </c>
      <c r="D22" s="32">
        <f t="shared" si="0"/>
        <v>55.1772063933287</v>
      </c>
      <c r="E22" s="89">
        <v>85</v>
      </c>
      <c r="F22" s="22"/>
      <c r="G22" s="62"/>
    </row>
    <row r="23" spans="1:7" ht="26.25" customHeight="1">
      <c r="A23" s="162" t="s">
        <v>164</v>
      </c>
      <c r="B23" s="89">
        <v>4682</v>
      </c>
      <c r="C23" s="89">
        <v>200.5</v>
      </c>
      <c r="D23" s="32">
        <f t="shared" si="0"/>
        <v>4.282357966680905</v>
      </c>
      <c r="E23" s="89">
        <v>2066</v>
      </c>
      <c r="F23" s="22">
        <f>(C23-E23)/E23*100</f>
        <v>-90.29525653436592</v>
      </c>
      <c r="G23" s="60"/>
    </row>
    <row r="24" spans="1:7" ht="26.25" customHeight="1">
      <c r="A24" s="69" t="s">
        <v>31</v>
      </c>
      <c r="B24" s="89">
        <v>321</v>
      </c>
      <c r="C24" s="89">
        <v>119.4</v>
      </c>
      <c r="D24" s="32">
        <f t="shared" si="0"/>
        <v>37.19626168224299</v>
      </c>
      <c r="E24" s="89">
        <v>151</v>
      </c>
      <c r="F24" s="22">
        <f>(C24-E24)/E24*100</f>
        <v>-20.92715231788079</v>
      </c>
      <c r="G24" s="60"/>
    </row>
    <row r="25" spans="1:7" ht="26.25" customHeight="1">
      <c r="A25" s="69" t="s">
        <v>105</v>
      </c>
      <c r="B25" s="89">
        <v>2230</v>
      </c>
      <c r="C25" s="89">
        <v>1008.1</v>
      </c>
      <c r="D25" s="32">
        <f t="shared" si="0"/>
        <v>45.206278026905835</v>
      </c>
      <c r="E25" s="89">
        <v>641</v>
      </c>
      <c r="F25" s="22">
        <f>(C25-E25)/E25*100</f>
        <v>57.26989079563183</v>
      </c>
      <c r="G25" s="60"/>
    </row>
    <row r="26" spans="1:7" ht="26.25" customHeight="1">
      <c r="A26" s="69" t="s">
        <v>32</v>
      </c>
      <c r="B26" s="89"/>
      <c r="C26" s="89"/>
      <c r="D26" s="32"/>
      <c r="E26" s="89"/>
      <c r="F26" s="22"/>
      <c r="G26" s="70"/>
    </row>
    <row r="27" spans="1:7" ht="26.25" customHeight="1">
      <c r="A27" s="69" t="s">
        <v>38</v>
      </c>
      <c r="B27" s="89">
        <v>13668</v>
      </c>
      <c r="C27" s="89">
        <v>7837.6</v>
      </c>
      <c r="D27" s="32">
        <f>C27/B27*100</f>
        <v>57.34269827333919</v>
      </c>
      <c r="E27" s="89">
        <v>8426</v>
      </c>
      <c r="F27" s="22">
        <f>(C27-E27)/E27*100</f>
        <v>-6.9831474009019665</v>
      </c>
      <c r="G27" s="62"/>
    </row>
    <row r="28" spans="1:7" ht="26.25" customHeight="1">
      <c r="A28" s="71" t="s">
        <v>33</v>
      </c>
      <c r="B28" s="90">
        <v>14498</v>
      </c>
      <c r="C28" s="90">
        <v>260</v>
      </c>
      <c r="D28" s="33"/>
      <c r="E28" s="90"/>
      <c r="F28" s="23"/>
      <c r="G28" s="65"/>
    </row>
  </sheetData>
  <sheetProtection/>
  <mergeCells count="1">
    <mergeCell ref="A2:G2"/>
  </mergeCells>
  <printOptions horizontalCentered="1"/>
  <pageMargins left="0.75" right="0.75" top="0.67" bottom="0.39" header="0.31" footer="0.2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tabSelected="1" zoomScale="85" zoomScaleNormal="85" zoomScalePageLayoutView="0" workbookViewId="0" topLeftCell="A1">
      <selection activeCell="S16" sqref="S16"/>
    </sheetView>
  </sheetViews>
  <sheetFormatPr defaultColWidth="31.625" defaultRowHeight="14.25"/>
  <cols>
    <col min="1" max="1" width="24.125" style="3" customWidth="1"/>
    <col min="2" max="2" width="8.00390625" style="3" customWidth="1"/>
    <col min="3" max="3" width="7.375" style="3" customWidth="1"/>
    <col min="4" max="5" width="8.50390625" style="3" customWidth="1"/>
    <col min="6" max="6" width="8.00390625" style="3" customWidth="1"/>
    <col min="7" max="7" width="6.375" style="3" customWidth="1"/>
    <col min="8" max="8" width="25.50390625" style="3" customWidth="1"/>
    <col min="9" max="9" width="8.75390625" style="3" customWidth="1"/>
    <col min="10" max="10" width="8.00390625" style="3" customWidth="1"/>
    <col min="11" max="11" width="7.625" style="3" customWidth="1"/>
    <col min="12" max="12" width="10.875" style="3" customWidth="1"/>
    <col min="13" max="13" width="11.125" style="3" customWidth="1"/>
    <col min="14" max="14" width="10.25390625" style="3" customWidth="1"/>
    <col min="15" max="15" width="6.375" style="3" customWidth="1"/>
    <col min="16" max="16384" width="31.625" style="3" customWidth="1"/>
  </cols>
  <sheetData>
    <row r="1" spans="1:256" ht="18.75" customHeight="1">
      <c r="A1" s="18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15" ht="24.75" customHeight="1">
      <c r="A2" s="166" t="s">
        <v>146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9.5" customHeight="1">
      <c r="A3" s="4"/>
      <c r="B3" s="4"/>
      <c r="C3" s="4"/>
      <c r="D3" s="4"/>
      <c r="E3" s="4"/>
      <c r="F3" s="4"/>
      <c r="G3" s="4"/>
      <c r="H3" s="4"/>
      <c r="I3" s="4"/>
      <c r="J3" s="167" t="s">
        <v>75</v>
      </c>
      <c r="K3" s="168"/>
      <c r="L3" s="168"/>
      <c r="M3" s="168"/>
      <c r="N3" s="168"/>
      <c r="O3" s="169"/>
    </row>
    <row r="4" spans="1:15" ht="44.25" customHeight="1">
      <c r="A4" s="72" t="s">
        <v>39</v>
      </c>
      <c r="B4" s="28" t="s">
        <v>58</v>
      </c>
      <c r="C4" s="27" t="s">
        <v>51</v>
      </c>
      <c r="D4" s="17" t="s">
        <v>45</v>
      </c>
      <c r="E4" s="72" t="s">
        <v>126</v>
      </c>
      <c r="F4" s="41" t="s">
        <v>53</v>
      </c>
      <c r="G4" s="16" t="s">
        <v>40</v>
      </c>
      <c r="H4" s="72" t="s">
        <v>41</v>
      </c>
      <c r="I4" s="72" t="s">
        <v>126</v>
      </c>
      <c r="J4" s="28" t="s">
        <v>58</v>
      </c>
      <c r="K4" s="27" t="s">
        <v>51</v>
      </c>
      <c r="L4" s="17" t="s">
        <v>45</v>
      </c>
      <c r="M4" s="72" t="s">
        <v>126</v>
      </c>
      <c r="N4" s="41" t="s">
        <v>53</v>
      </c>
      <c r="O4" s="72" t="s">
        <v>40</v>
      </c>
    </row>
    <row r="5" spans="1:15" s="73" customFormat="1" ht="29.25" customHeight="1">
      <c r="A5" s="55" t="s">
        <v>43</v>
      </c>
      <c r="B5" s="93">
        <f>SUM(B6:B12)</f>
        <v>496790</v>
      </c>
      <c r="C5" s="93">
        <f>SUM(C7:C12)</f>
        <v>224950.6</v>
      </c>
      <c r="D5" s="111">
        <f aca="true" t="shared" si="0" ref="D5:D11">C5/B5*100</f>
        <v>45.280822882908275</v>
      </c>
      <c r="E5" s="93">
        <f>SUM(E6:E12)</f>
        <v>71922</v>
      </c>
      <c r="F5" s="5">
        <f>(C5-E5)/E5*100</f>
        <v>212.77022329746114</v>
      </c>
      <c r="G5" s="117"/>
      <c r="H5" s="55" t="s">
        <v>35</v>
      </c>
      <c r="I5" s="93">
        <f>I6+I8+I10+I19+I22</f>
        <v>163040</v>
      </c>
      <c r="J5" s="93">
        <f>J6+J8+J10+J19+J22</f>
        <v>457841</v>
      </c>
      <c r="K5" s="93">
        <f>K6+K8+K10+K19+K22</f>
        <v>260226.60000000003</v>
      </c>
      <c r="L5" s="97">
        <f aca="true" t="shared" si="1" ref="L5:L11">K5/J5*100</f>
        <v>56.83776682298004</v>
      </c>
      <c r="M5" s="93">
        <f>M6+M8+M10+M19+M22</f>
        <v>163040</v>
      </c>
      <c r="N5" s="5">
        <f>(K5-M5)/M5*100</f>
        <v>59.60905299313054</v>
      </c>
      <c r="O5" s="117"/>
    </row>
    <row r="6" spans="1:15" s="73" customFormat="1" ht="29.25" customHeight="1">
      <c r="A6" s="105" t="s">
        <v>61</v>
      </c>
      <c r="B6" s="81"/>
      <c r="D6" s="112"/>
      <c r="E6" s="81"/>
      <c r="F6" s="5"/>
      <c r="G6" s="46"/>
      <c r="H6" s="118" t="s">
        <v>68</v>
      </c>
      <c r="I6" s="81">
        <f>I7</f>
        <v>36</v>
      </c>
      <c r="J6" s="81">
        <v>55</v>
      </c>
      <c r="K6" s="81"/>
      <c r="L6" s="5">
        <f t="shared" si="1"/>
        <v>0</v>
      </c>
      <c r="M6" s="81">
        <f>M7</f>
        <v>36</v>
      </c>
      <c r="N6" s="5"/>
      <c r="O6" s="46"/>
    </row>
    <row r="7" spans="1:15" s="73" customFormat="1" ht="29.25" customHeight="1">
      <c r="A7" s="105" t="s">
        <v>62</v>
      </c>
      <c r="B7" s="81"/>
      <c r="C7" s="81"/>
      <c r="D7" s="112"/>
      <c r="E7" s="81"/>
      <c r="F7" s="5"/>
      <c r="G7" s="46"/>
      <c r="H7" s="119" t="s">
        <v>116</v>
      </c>
      <c r="I7" s="81">
        <v>36</v>
      </c>
      <c r="J7" s="81">
        <v>50</v>
      </c>
      <c r="K7" s="81"/>
      <c r="L7" s="5">
        <f t="shared" si="1"/>
        <v>0</v>
      </c>
      <c r="M7" s="81">
        <v>36</v>
      </c>
      <c r="N7" s="5"/>
      <c r="O7" s="46"/>
    </row>
    <row r="8" spans="1:15" s="73" customFormat="1" ht="29.25" customHeight="1">
      <c r="A8" s="105" t="s">
        <v>63</v>
      </c>
      <c r="B8" s="81">
        <v>468240</v>
      </c>
      <c r="C8" s="81">
        <v>203852.6</v>
      </c>
      <c r="D8" s="112">
        <f>C8/B8*100</f>
        <v>43.535921749530154</v>
      </c>
      <c r="E8" s="81">
        <v>57116</v>
      </c>
      <c r="F8" s="5">
        <f>(C8-E8)/E8*100</f>
        <v>256.9097976048743</v>
      </c>
      <c r="G8" s="46"/>
      <c r="H8" s="45" t="s">
        <v>109</v>
      </c>
      <c r="I8" s="81">
        <f>I9</f>
        <v>61</v>
      </c>
      <c r="J8" s="81">
        <v>280</v>
      </c>
      <c r="K8" s="81">
        <v>59.6</v>
      </c>
      <c r="L8" s="5">
        <f t="shared" si="1"/>
        <v>21.285714285714285</v>
      </c>
      <c r="M8" s="81">
        <f>M9</f>
        <v>61</v>
      </c>
      <c r="N8" s="5">
        <f>(K8-M8)/M8*100</f>
        <v>-2.2950819672131124</v>
      </c>
      <c r="O8" s="46"/>
    </row>
    <row r="9" spans="1:15" s="73" customFormat="1" ht="29.25" customHeight="1">
      <c r="A9" s="105" t="s">
        <v>64</v>
      </c>
      <c r="B9" s="81">
        <v>550</v>
      </c>
      <c r="C9" s="81"/>
      <c r="D9" s="112">
        <f t="shared" si="0"/>
        <v>0</v>
      </c>
      <c r="E9" s="81">
        <v>156</v>
      </c>
      <c r="F9" s="5"/>
      <c r="G9" s="46"/>
      <c r="H9" s="119" t="s">
        <v>34</v>
      </c>
      <c r="I9" s="81">
        <v>61</v>
      </c>
      <c r="J9" s="81">
        <v>280</v>
      </c>
      <c r="K9" s="81">
        <v>59.6</v>
      </c>
      <c r="L9" s="5">
        <f t="shared" si="1"/>
        <v>21.285714285714285</v>
      </c>
      <c r="M9" s="81">
        <v>61</v>
      </c>
      <c r="N9" s="5">
        <f aca="true" t="shared" si="2" ref="N9:N15">(K9-M9)/M9*100</f>
        <v>-2.2950819672131124</v>
      </c>
      <c r="O9" s="46"/>
    </row>
    <row r="10" spans="1:15" s="73" customFormat="1" ht="29.25" customHeight="1">
      <c r="A10" s="105" t="s">
        <v>65</v>
      </c>
      <c r="B10" s="81">
        <v>25000</v>
      </c>
      <c r="C10" s="81">
        <v>19779.2</v>
      </c>
      <c r="D10" s="112">
        <f t="shared" si="0"/>
        <v>79.1168</v>
      </c>
      <c r="E10" s="81">
        <v>13484</v>
      </c>
      <c r="F10" s="5">
        <f>(C10-E10)/E10*100</f>
        <v>46.68644319193118</v>
      </c>
      <c r="G10" s="46"/>
      <c r="H10" s="45" t="s">
        <v>110</v>
      </c>
      <c r="I10" s="81">
        <f>SUM(I11:I18)</f>
        <v>160668</v>
      </c>
      <c r="J10" s="81">
        <v>441320</v>
      </c>
      <c r="K10" s="81">
        <v>236782.2</v>
      </c>
      <c r="L10" s="5">
        <f t="shared" si="1"/>
        <v>53.65317683313695</v>
      </c>
      <c r="M10" s="81">
        <f>SUM(M11:M18)</f>
        <v>160668</v>
      </c>
      <c r="N10" s="5">
        <f t="shared" si="2"/>
        <v>47.37359026066174</v>
      </c>
      <c r="O10" s="46"/>
    </row>
    <row r="11" spans="1:15" s="73" customFormat="1" ht="29.25" customHeight="1">
      <c r="A11" s="105" t="s">
        <v>66</v>
      </c>
      <c r="B11" s="81">
        <v>3000</v>
      </c>
      <c r="C11" s="81">
        <v>1318.8</v>
      </c>
      <c r="D11" s="112">
        <f t="shared" si="0"/>
        <v>43.96</v>
      </c>
      <c r="E11" s="81">
        <v>1166</v>
      </c>
      <c r="F11" s="5">
        <f>(C11-E11)/E11*100</f>
        <v>13.104631217838762</v>
      </c>
      <c r="G11" s="46"/>
      <c r="H11" s="118" t="s">
        <v>118</v>
      </c>
      <c r="I11" s="81">
        <v>106365</v>
      </c>
      <c r="J11" s="81">
        <v>413320</v>
      </c>
      <c r="K11" s="81">
        <v>211037</v>
      </c>
      <c r="L11" s="5">
        <f t="shared" si="1"/>
        <v>51.05898577373463</v>
      </c>
      <c r="M11" s="81">
        <v>106365</v>
      </c>
      <c r="N11" s="5">
        <f t="shared" si="2"/>
        <v>98.40831100455976</v>
      </c>
      <c r="O11" s="46"/>
    </row>
    <row r="12" spans="1:15" s="73" customFormat="1" ht="29.25" customHeight="1">
      <c r="A12" s="105" t="s">
        <v>67</v>
      </c>
      <c r="B12" s="81"/>
      <c r="C12" s="81"/>
      <c r="D12" s="113"/>
      <c r="E12" s="81"/>
      <c r="F12" s="5"/>
      <c r="G12" s="46"/>
      <c r="H12" s="118" t="s">
        <v>117</v>
      </c>
      <c r="I12" s="81">
        <v>3709</v>
      </c>
      <c r="J12" s="81"/>
      <c r="K12" s="81"/>
      <c r="L12" s="5"/>
      <c r="M12" s="81">
        <v>3709</v>
      </c>
      <c r="N12" s="5"/>
      <c r="O12" s="46"/>
    </row>
    <row r="13" spans="1:15" s="73" customFormat="1" ht="29.25" customHeight="1">
      <c r="A13" s="105"/>
      <c r="B13" s="81"/>
      <c r="C13" s="81"/>
      <c r="D13" s="113"/>
      <c r="E13" s="81"/>
      <c r="F13" s="5"/>
      <c r="G13" s="46"/>
      <c r="H13" s="118" t="s">
        <v>119</v>
      </c>
      <c r="I13" s="81"/>
      <c r="J13" s="81"/>
      <c r="K13" s="81"/>
      <c r="L13" s="5"/>
      <c r="M13" s="81"/>
      <c r="N13" s="5"/>
      <c r="O13" s="46"/>
    </row>
    <row r="14" spans="1:15" s="73" customFormat="1" ht="29.25" customHeight="1">
      <c r="A14" s="105"/>
      <c r="B14" s="81"/>
      <c r="C14" s="81"/>
      <c r="D14" s="113"/>
      <c r="E14" s="81"/>
      <c r="F14" s="5"/>
      <c r="G14" s="46"/>
      <c r="H14" s="118" t="s">
        <v>120</v>
      </c>
      <c r="I14" s="81">
        <v>22191</v>
      </c>
      <c r="J14" s="81">
        <v>25000</v>
      </c>
      <c r="K14" s="81">
        <v>6664.7</v>
      </c>
      <c r="L14" s="5">
        <f>K14/J14*100</f>
        <v>26.6588</v>
      </c>
      <c r="M14" s="81">
        <v>22191</v>
      </c>
      <c r="N14" s="5">
        <f t="shared" si="2"/>
        <v>-69.96665314767247</v>
      </c>
      <c r="O14" s="46"/>
    </row>
    <row r="15" spans="1:15" s="73" customFormat="1" ht="29.25" customHeight="1">
      <c r="A15" s="45"/>
      <c r="B15" s="81"/>
      <c r="C15" s="81"/>
      <c r="D15" s="113"/>
      <c r="E15" s="82"/>
      <c r="F15" s="5"/>
      <c r="G15" s="46"/>
      <c r="H15" s="118" t="s">
        <v>121</v>
      </c>
      <c r="I15" s="81">
        <v>1403</v>
      </c>
      <c r="J15" s="81">
        <v>3000</v>
      </c>
      <c r="K15" s="81">
        <v>1080.5</v>
      </c>
      <c r="L15" s="5">
        <f>K15/J15*100</f>
        <v>36.016666666666666</v>
      </c>
      <c r="M15" s="81">
        <v>1403</v>
      </c>
      <c r="N15" s="5">
        <f t="shared" si="2"/>
        <v>-22.986457590876693</v>
      </c>
      <c r="O15" s="46"/>
    </row>
    <row r="16" spans="1:15" s="73" customFormat="1" ht="29.25" customHeight="1">
      <c r="A16" s="45"/>
      <c r="B16" s="81"/>
      <c r="C16" s="81"/>
      <c r="D16" s="113"/>
      <c r="E16" s="82"/>
      <c r="F16" s="5"/>
      <c r="G16" s="46"/>
      <c r="H16" s="118" t="s">
        <v>122</v>
      </c>
      <c r="I16" s="81"/>
      <c r="J16" s="81"/>
      <c r="K16" s="81"/>
      <c r="L16" s="5"/>
      <c r="M16" s="81"/>
      <c r="N16" s="5"/>
      <c r="O16" s="46"/>
    </row>
    <row r="17" spans="1:15" s="73" customFormat="1" ht="29.25" customHeight="1">
      <c r="A17" s="45"/>
      <c r="B17" s="81"/>
      <c r="C17" s="81"/>
      <c r="D17" s="113"/>
      <c r="E17" s="82"/>
      <c r="F17" s="5"/>
      <c r="G17" s="46"/>
      <c r="H17" s="118" t="s">
        <v>123</v>
      </c>
      <c r="I17" s="81"/>
      <c r="J17" s="81"/>
      <c r="K17" s="81">
        <v>18000</v>
      </c>
      <c r="L17" s="5"/>
      <c r="M17" s="81"/>
      <c r="N17" s="5"/>
      <c r="O17" s="46"/>
    </row>
    <row r="18" spans="1:15" ht="29.25" customHeight="1">
      <c r="A18" s="106"/>
      <c r="B18" s="106"/>
      <c r="C18" s="106"/>
      <c r="D18" s="114"/>
      <c r="E18" s="106"/>
      <c r="F18" s="106"/>
      <c r="G18" s="109"/>
      <c r="H18" s="118" t="s">
        <v>124</v>
      </c>
      <c r="I18" s="81">
        <v>27000</v>
      </c>
      <c r="J18" s="81"/>
      <c r="K18" s="81"/>
      <c r="L18" s="5"/>
      <c r="M18" s="81">
        <v>27000</v>
      </c>
      <c r="N18" s="5"/>
      <c r="O18" s="46"/>
    </row>
    <row r="19" spans="1:16" ht="29.25" customHeight="1">
      <c r="A19" s="107"/>
      <c r="B19" s="109"/>
      <c r="C19" s="109"/>
      <c r="D19" s="115"/>
      <c r="E19" s="107"/>
      <c r="F19" s="109"/>
      <c r="G19" s="109"/>
      <c r="H19" s="45" t="s">
        <v>111</v>
      </c>
      <c r="I19" s="81">
        <f>I20</f>
        <v>25</v>
      </c>
      <c r="J19" s="81">
        <v>975</v>
      </c>
      <c r="K19" s="81">
        <v>9858.2</v>
      </c>
      <c r="L19" s="5">
        <f>K19/J19*100</f>
        <v>1011.0974358974361</v>
      </c>
      <c r="M19" s="81">
        <f>M20</f>
        <v>25</v>
      </c>
      <c r="N19" s="5"/>
      <c r="O19" s="46"/>
      <c r="P19" s="18"/>
    </row>
    <row r="20" spans="1:15" ht="29.25" customHeight="1">
      <c r="A20" s="107"/>
      <c r="B20" s="109"/>
      <c r="C20" s="109"/>
      <c r="D20" s="115"/>
      <c r="E20" s="107"/>
      <c r="F20" s="109"/>
      <c r="G20" s="109"/>
      <c r="H20" s="120" t="s">
        <v>42</v>
      </c>
      <c r="I20" s="81">
        <v>25</v>
      </c>
      <c r="J20" s="81">
        <v>975</v>
      </c>
      <c r="K20" s="81">
        <v>58.2</v>
      </c>
      <c r="L20" s="5">
        <f>K20/J20*100</f>
        <v>5.969230769230769</v>
      </c>
      <c r="M20" s="81">
        <v>25</v>
      </c>
      <c r="N20" s="5"/>
      <c r="O20" s="46"/>
    </row>
    <row r="21" spans="1:15" ht="29.25" customHeight="1">
      <c r="A21" s="107"/>
      <c r="B21" s="109"/>
      <c r="C21" s="109"/>
      <c r="D21" s="115"/>
      <c r="E21" s="107"/>
      <c r="F21" s="109"/>
      <c r="G21" s="109"/>
      <c r="H21" s="163" t="s">
        <v>166</v>
      </c>
      <c r="I21" s="81"/>
      <c r="J21" s="81"/>
      <c r="K21" s="81">
        <v>9800</v>
      </c>
      <c r="L21" s="5"/>
      <c r="M21" s="81"/>
      <c r="N21" s="5"/>
      <c r="O21" s="46"/>
    </row>
    <row r="22" spans="1:15" ht="29.25" customHeight="1">
      <c r="A22" s="108"/>
      <c r="B22" s="110"/>
      <c r="C22" s="110"/>
      <c r="D22" s="116"/>
      <c r="E22" s="108"/>
      <c r="F22" s="110"/>
      <c r="G22" s="110"/>
      <c r="H22" s="121" t="s">
        <v>112</v>
      </c>
      <c r="I22" s="122">
        <v>2250</v>
      </c>
      <c r="J22" s="122">
        <v>15211</v>
      </c>
      <c r="K22" s="122">
        <v>13526.6</v>
      </c>
      <c r="L22" s="6">
        <f>K22/J22*100</f>
        <v>88.92643481690882</v>
      </c>
      <c r="M22" s="122">
        <v>2250</v>
      </c>
      <c r="N22" s="6"/>
      <c r="O22" s="123"/>
    </row>
    <row r="23" spans="1:11" ht="29.25" customHeight="1">
      <c r="A23" s="7"/>
      <c r="B23" s="8"/>
      <c r="C23" s="8"/>
      <c r="D23" s="36"/>
      <c r="E23" s="36"/>
      <c r="F23" s="8"/>
      <c r="G23" s="8"/>
      <c r="H23" s="74"/>
      <c r="K23" s="19"/>
    </row>
    <row r="24" spans="1:11" ht="29.25" customHeight="1">
      <c r="A24" s="7"/>
      <c r="B24" s="8"/>
      <c r="C24" s="8"/>
      <c r="D24" s="36"/>
      <c r="E24" s="36"/>
      <c r="F24" s="8"/>
      <c r="G24" s="8"/>
      <c r="H24" s="76"/>
      <c r="K24" s="19"/>
    </row>
    <row r="25" spans="1:11" ht="29.25" customHeight="1">
      <c r="A25" s="7"/>
      <c r="B25" s="8"/>
      <c r="C25" s="8"/>
      <c r="D25" s="36"/>
      <c r="E25" s="36"/>
      <c r="F25" s="8"/>
      <c r="G25" s="8"/>
      <c r="H25" s="74"/>
      <c r="I25" s="77"/>
      <c r="J25" s="19"/>
      <c r="K25" s="19"/>
    </row>
    <row r="26" spans="1:15" ht="19.5" customHeight="1">
      <c r="A26" s="7"/>
      <c r="B26" s="8"/>
      <c r="C26" s="35"/>
      <c r="D26" s="37"/>
      <c r="E26" s="37"/>
      <c r="F26" s="8"/>
      <c r="G26" s="8"/>
      <c r="H26" s="76"/>
      <c r="J26" s="8"/>
      <c r="K26" s="19"/>
      <c r="L26" s="8"/>
      <c r="M26" s="8"/>
      <c r="N26" s="8"/>
      <c r="O26" s="8"/>
    </row>
    <row r="27" spans="1:15" ht="19.5" customHeight="1">
      <c r="A27" s="7"/>
      <c r="B27" s="8"/>
      <c r="C27" s="8"/>
      <c r="D27" s="34"/>
      <c r="E27" s="34"/>
      <c r="F27" s="8"/>
      <c r="G27" s="8"/>
      <c r="H27" s="78"/>
      <c r="I27" s="7"/>
      <c r="J27" s="8"/>
      <c r="K27" s="8"/>
      <c r="L27" s="8"/>
      <c r="M27" s="8"/>
      <c r="N27" s="8"/>
      <c r="O27" s="8"/>
    </row>
    <row r="28" spans="1:15" ht="19.5" customHeight="1">
      <c r="A28" s="7"/>
      <c r="B28" s="8"/>
      <c r="C28" s="8"/>
      <c r="D28" s="8"/>
      <c r="E28" s="8"/>
      <c r="F28" s="8"/>
      <c r="G28" s="8"/>
      <c r="H28" s="9"/>
      <c r="I28" s="9"/>
      <c r="J28" s="8"/>
      <c r="K28" s="8"/>
      <c r="L28" s="8"/>
      <c r="M28" s="8"/>
      <c r="N28" s="8"/>
      <c r="O28" s="8"/>
    </row>
    <row r="29" spans="1:15" ht="19.5" customHeight="1">
      <c r="A29" s="9"/>
      <c r="B29" s="8"/>
      <c r="C29" s="8"/>
      <c r="D29" s="8"/>
      <c r="E29" s="8"/>
      <c r="F29" s="8"/>
      <c r="G29" s="8"/>
      <c r="H29" s="9"/>
      <c r="I29" s="9"/>
      <c r="J29" s="8"/>
      <c r="K29" s="8"/>
      <c r="L29" s="8"/>
      <c r="M29" s="8"/>
      <c r="N29" s="8"/>
      <c r="O29" s="8"/>
    </row>
    <row r="30" spans="1:15" ht="19.5" customHeight="1">
      <c r="A30" s="9"/>
      <c r="B30" s="8"/>
      <c r="C30" s="8"/>
      <c r="D30" s="8"/>
      <c r="E30" s="8"/>
      <c r="F30" s="8"/>
      <c r="G30" s="8"/>
      <c r="H30" s="9"/>
      <c r="I30" s="9"/>
      <c r="J30" s="8"/>
      <c r="K30" s="8"/>
      <c r="L30" s="8"/>
      <c r="M30" s="8"/>
      <c r="N30" s="8"/>
      <c r="O30" s="8"/>
    </row>
    <row r="31" spans="1:15" ht="19.5" customHeight="1">
      <c r="A31" s="9"/>
      <c r="B31" s="8"/>
      <c r="C31" s="8"/>
      <c r="D31" s="8"/>
      <c r="E31" s="8"/>
      <c r="F31" s="8"/>
      <c r="G31" s="8"/>
      <c r="H31" s="9"/>
      <c r="I31" s="9"/>
      <c r="J31" s="8"/>
      <c r="K31" s="8"/>
      <c r="L31" s="8"/>
      <c r="M31" s="8"/>
      <c r="N31" s="8"/>
      <c r="O31" s="8"/>
    </row>
    <row r="32" spans="1:15" ht="19.5" customHeight="1">
      <c r="A32" s="9"/>
      <c r="B32" s="8"/>
      <c r="C32" s="8"/>
      <c r="D32" s="8"/>
      <c r="E32" s="8"/>
      <c r="F32" s="8"/>
      <c r="G32" s="8"/>
      <c r="H32" s="7"/>
      <c r="I32" s="7"/>
      <c r="J32" s="8"/>
      <c r="K32" s="8"/>
      <c r="L32" s="8"/>
      <c r="M32" s="8"/>
      <c r="N32" s="8"/>
      <c r="O32" s="8"/>
    </row>
    <row r="33" spans="1:16" ht="19.5" customHeight="1">
      <c r="A33" s="9"/>
      <c r="B33" s="8"/>
      <c r="C33" s="8"/>
      <c r="D33" s="8"/>
      <c r="E33" s="8"/>
      <c r="F33" s="8"/>
      <c r="G33" s="8"/>
      <c r="H33" s="9"/>
      <c r="I33" s="9"/>
      <c r="J33" s="8"/>
      <c r="K33" s="8"/>
      <c r="L33" s="8"/>
      <c r="M33" s="8"/>
      <c r="N33" s="8"/>
      <c r="O33" s="8"/>
      <c r="P33" s="9"/>
    </row>
    <row r="34" spans="1:16" ht="19.5" customHeight="1">
      <c r="A34" s="9"/>
      <c r="B34" s="8"/>
      <c r="C34" s="8"/>
      <c r="D34" s="8"/>
      <c r="E34" s="8"/>
      <c r="F34" s="8"/>
      <c r="G34" s="8"/>
      <c r="H34" s="9"/>
      <c r="I34" s="9"/>
      <c r="J34" s="8"/>
      <c r="K34" s="8"/>
      <c r="L34" s="8"/>
      <c r="M34" s="8"/>
      <c r="N34" s="8"/>
      <c r="O34" s="8"/>
      <c r="P34" s="9"/>
    </row>
    <row r="35" spans="1:16" ht="19.5" customHeight="1">
      <c r="A35" s="9"/>
      <c r="B35" s="8"/>
      <c r="C35" s="8"/>
      <c r="D35" s="8"/>
      <c r="E35" s="8"/>
      <c r="F35" s="8"/>
      <c r="G35" s="8"/>
      <c r="H35" s="9"/>
      <c r="I35" s="9"/>
      <c r="J35" s="8"/>
      <c r="K35" s="8"/>
      <c r="L35" s="8"/>
      <c r="M35" s="8"/>
      <c r="N35" s="8"/>
      <c r="O35" s="8"/>
      <c r="P35" s="9"/>
    </row>
    <row r="36" spans="1:16" ht="19.5" customHeight="1">
      <c r="A36" s="9"/>
      <c r="B36" s="8"/>
      <c r="C36" s="8"/>
      <c r="D36" s="8"/>
      <c r="E36" s="8"/>
      <c r="F36" s="8"/>
      <c r="G36" s="8"/>
      <c r="H36" s="9"/>
      <c r="I36" s="9"/>
      <c r="J36" s="8"/>
      <c r="K36" s="8"/>
      <c r="L36" s="8"/>
      <c r="M36" s="8"/>
      <c r="N36" s="8"/>
      <c r="O36" s="8"/>
      <c r="P36" s="9"/>
    </row>
    <row r="37" spans="1:16" ht="19.5" customHeight="1">
      <c r="A37" s="9"/>
      <c r="B37" s="8"/>
      <c r="C37" s="8"/>
      <c r="D37" s="8"/>
      <c r="E37" s="8"/>
      <c r="F37" s="8"/>
      <c r="G37" s="9"/>
      <c r="H37" s="9"/>
      <c r="I37" s="9"/>
      <c r="J37" s="8"/>
      <c r="K37" s="8"/>
      <c r="L37" s="8"/>
      <c r="M37" s="8"/>
      <c r="N37" s="8"/>
      <c r="O37" s="8"/>
      <c r="P37" s="9"/>
    </row>
    <row r="38" spans="1:16" ht="19.5" customHeight="1">
      <c r="A38" s="9"/>
      <c r="B38" s="9"/>
      <c r="C38" s="9"/>
      <c r="D38" s="9"/>
      <c r="E38" s="9"/>
      <c r="F38" s="9"/>
      <c r="H38" s="9"/>
      <c r="I38" s="9"/>
      <c r="J38" s="8"/>
      <c r="K38" s="8"/>
      <c r="L38" s="8"/>
      <c r="M38" s="8"/>
      <c r="N38" s="8"/>
      <c r="O38" s="8"/>
      <c r="P38" s="9"/>
    </row>
    <row r="39" spans="8:16" ht="19.5" customHeight="1">
      <c r="H39" s="9"/>
      <c r="I39" s="9"/>
      <c r="J39" s="8"/>
      <c r="K39" s="8"/>
      <c r="L39" s="8"/>
      <c r="M39" s="8"/>
      <c r="N39" s="8"/>
      <c r="O39" s="8"/>
      <c r="P39" s="9"/>
    </row>
    <row r="40" spans="8:16" ht="19.5" customHeight="1">
      <c r="H40" s="9"/>
      <c r="I40" s="9"/>
      <c r="J40" s="8"/>
      <c r="K40" s="8"/>
      <c r="L40" s="8"/>
      <c r="M40" s="8"/>
      <c r="N40" s="8"/>
      <c r="O40" s="8"/>
      <c r="P40" s="9"/>
    </row>
    <row r="41" spans="8:16" ht="19.5" customHeight="1">
      <c r="H41" s="9"/>
      <c r="I41" s="9"/>
      <c r="J41" s="8"/>
      <c r="K41" s="8"/>
      <c r="L41" s="8"/>
      <c r="M41" s="8"/>
      <c r="N41" s="8"/>
      <c r="O41" s="8"/>
      <c r="P41" s="9"/>
    </row>
    <row r="42" spans="8:16" ht="19.5" customHeight="1">
      <c r="H42" s="9"/>
      <c r="I42" s="9"/>
      <c r="J42" s="8"/>
      <c r="K42" s="8"/>
      <c r="L42" s="8"/>
      <c r="M42" s="8"/>
      <c r="N42" s="8"/>
      <c r="O42" s="8"/>
      <c r="P42" s="9"/>
    </row>
    <row r="43" spans="8:16" ht="19.5" customHeight="1">
      <c r="H43" s="9"/>
      <c r="I43" s="9"/>
      <c r="J43" s="8"/>
      <c r="K43" s="8"/>
      <c r="L43" s="8"/>
      <c r="M43" s="8"/>
      <c r="N43" s="8"/>
      <c r="O43" s="8"/>
      <c r="P43" s="9"/>
    </row>
    <row r="44" spans="8:16" ht="19.5" customHeight="1">
      <c r="H44" s="9"/>
      <c r="I44" s="9"/>
      <c r="J44" s="8"/>
      <c r="K44" s="8"/>
      <c r="L44" s="8"/>
      <c r="M44" s="8"/>
      <c r="N44" s="8"/>
      <c r="O44" s="8"/>
      <c r="P44" s="9"/>
    </row>
    <row r="45" spans="8:16" ht="19.5" customHeight="1">
      <c r="H45" s="9"/>
      <c r="I45" s="9"/>
      <c r="J45" s="8"/>
      <c r="K45" s="8"/>
      <c r="L45" s="8"/>
      <c r="M45" s="8"/>
      <c r="N45" s="8"/>
      <c r="O45" s="8"/>
      <c r="P45" s="9"/>
    </row>
    <row r="46" spans="8:16" ht="19.5" customHeight="1">
      <c r="H46" s="9"/>
      <c r="I46" s="9"/>
      <c r="J46" s="9"/>
      <c r="K46" s="9"/>
      <c r="L46" s="9"/>
      <c r="M46" s="9"/>
      <c r="N46" s="9"/>
      <c r="O46" s="9"/>
      <c r="P46" s="9"/>
    </row>
    <row r="47" ht="19.5" customHeight="1">
      <c r="P47" s="9"/>
    </row>
    <row r="48" ht="19.5" customHeight="1">
      <c r="P48" s="9"/>
    </row>
    <row r="49" ht="19.5" customHeight="1">
      <c r="P49" s="9"/>
    </row>
    <row r="50" ht="19.5" customHeight="1">
      <c r="P50" s="9"/>
    </row>
    <row r="51" ht="19.5" customHeight="1">
      <c r="P51" s="9"/>
    </row>
    <row r="52" ht="19.5" customHeight="1">
      <c r="P52" s="9"/>
    </row>
    <row r="53" ht="14.25">
      <c r="P53" s="9"/>
    </row>
  </sheetData>
  <sheetProtection/>
  <mergeCells count="2">
    <mergeCell ref="A2:O2"/>
    <mergeCell ref="J3:O3"/>
  </mergeCells>
  <printOptions horizontalCentered="1"/>
  <pageMargins left="0.49" right="0.46" top="0.5511811023622047" bottom="0.7480314960629921" header="0.3937007874015748" footer="0.4724409448818898"/>
  <pageSetup fitToHeight="1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8"/>
  <sheetViews>
    <sheetView tabSelected="1" zoomScalePageLayoutView="0" workbookViewId="0" topLeftCell="A1">
      <selection activeCell="S16" sqref="S16"/>
    </sheetView>
  </sheetViews>
  <sheetFormatPr defaultColWidth="31.625" defaultRowHeight="14.25"/>
  <cols>
    <col min="1" max="1" width="28.875" style="3" customWidth="1"/>
    <col min="2" max="4" width="7.125" style="3" customWidth="1"/>
    <col min="5" max="5" width="9.875" style="3" customWidth="1"/>
    <col min="6" max="6" width="7.125" style="3" customWidth="1"/>
    <col min="7" max="7" width="6.125" style="3" customWidth="1"/>
    <col min="8" max="8" width="24.125" style="3" customWidth="1"/>
    <col min="9" max="11" width="7.125" style="3" customWidth="1"/>
    <col min="12" max="12" width="7.125" style="3" hidden="1" customWidth="1"/>
    <col min="13" max="14" width="7.125" style="3" customWidth="1"/>
    <col min="15" max="15" width="5.50390625" style="3" customWidth="1"/>
    <col min="16" max="16384" width="31.625" style="3" customWidth="1"/>
  </cols>
  <sheetData>
    <row r="1" spans="1:254" ht="30" customHeight="1">
      <c r="A1" s="1" t="s">
        <v>79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15" ht="31.5" customHeight="1">
      <c r="A2" s="166" t="s">
        <v>147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spans="1:15" ht="19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68" t="s">
        <v>129</v>
      </c>
      <c r="L3" s="168"/>
      <c r="M3" s="168"/>
      <c r="N3" s="168"/>
      <c r="O3" s="169" t="s">
        <v>71</v>
      </c>
    </row>
    <row r="4" spans="1:15" ht="54.75" customHeight="1">
      <c r="A4" s="126" t="s">
        <v>39</v>
      </c>
      <c r="B4" s="126" t="s">
        <v>72</v>
      </c>
      <c r="C4" s="126" t="s">
        <v>51</v>
      </c>
      <c r="D4" s="127" t="s">
        <v>130</v>
      </c>
      <c r="E4" s="127" t="s">
        <v>126</v>
      </c>
      <c r="F4" s="160" t="s">
        <v>53</v>
      </c>
      <c r="G4" s="126" t="s">
        <v>131</v>
      </c>
      <c r="H4" s="126" t="s">
        <v>41</v>
      </c>
      <c r="I4" s="126" t="s">
        <v>72</v>
      </c>
      <c r="J4" s="126" t="s">
        <v>51</v>
      </c>
      <c r="K4" s="127" t="s">
        <v>130</v>
      </c>
      <c r="L4" s="127" t="s">
        <v>73</v>
      </c>
      <c r="M4" s="126" t="s">
        <v>126</v>
      </c>
      <c r="N4" s="160" t="s">
        <v>53</v>
      </c>
      <c r="O4" s="126" t="s">
        <v>132</v>
      </c>
    </row>
    <row r="5" spans="1:15" s="73" customFormat="1" ht="33.75" customHeight="1">
      <c r="A5" s="55" t="s">
        <v>77</v>
      </c>
      <c r="B5" s="93">
        <v>30000</v>
      </c>
      <c r="C5" s="93">
        <v>2000</v>
      </c>
      <c r="D5" s="97">
        <f>C5/B5*100</f>
        <v>6.666666666666667</v>
      </c>
      <c r="E5" s="93">
        <v>22700</v>
      </c>
      <c r="F5" s="5">
        <f>(C5-E5)/E5*100</f>
        <v>-91.18942731277532</v>
      </c>
      <c r="G5" s="117"/>
      <c r="H5" s="55" t="s">
        <v>78</v>
      </c>
      <c r="I5" s="93">
        <v>30000</v>
      </c>
      <c r="J5" s="93">
        <v>2758</v>
      </c>
      <c r="K5" s="97">
        <f>J5/I5*100</f>
        <v>9.193333333333333</v>
      </c>
      <c r="L5" s="96"/>
      <c r="M5" s="93">
        <f>SUM(M6:M10)</f>
        <v>11303</v>
      </c>
      <c r="N5" s="5">
        <f>(J5-M5)/M5*100</f>
        <v>-75.59939838980802</v>
      </c>
      <c r="O5" s="154"/>
    </row>
    <row r="6" spans="1:15" s="73" customFormat="1" ht="33.75" customHeight="1">
      <c r="A6" s="45" t="s">
        <v>74</v>
      </c>
      <c r="B6" s="81">
        <v>30000</v>
      </c>
      <c r="C6" s="81">
        <v>2000</v>
      </c>
      <c r="D6" s="5">
        <f>C6/B6*100</f>
        <v>6.666666666666667</v>
      </c>
      <c r="E6" s="81">
        <v>22700</v>
      </c>
      <c r="F6" s="5">
        <f>(C6-E6)/E6*100</f>
        <v>-91.18942731277532</v>
      </c>
      <c r="G6" s="46"/>
      <c r="H6" s="155" t="s">
        <v>136</v>
      </c>
      <c r="I6" s="81">
        <v>15000</v>
      </c>
      <c r="J6" s="81">
        <v>2758.4</v>
      </c>
      <c r="K6" s="5">
        <f>J6/I6*100</f>
        <v>18.389333333333337</v>
      </c>
      <c r="L6" s="96"/>
      <c r="M6" s="81">
        <v>1595</v>
      </c>
      <c r="N6" s="5">
        <f>(J6-M6)/M6*100</f>
        <v>72.94043887147336</v>
      </c>
      <c r="O6" s="46"/>
    </row>
    <row r="7" spans="1:15" s="73" customFormat="1" ht="33.75" customHeight="1">
      <c r="A7" s="120" t="s">
        <v>137</v>
      </c>
      <c r="B7" s="81"/>
      <c r="C7" s="81"/>
      <c r="D7" s="5"/>
      <c r="E7" s="81"/>
      <c r="F7" s="5"/>
      <c r="G7" s="46"/>
      <c r="H7" s="156" t="s">
        <v>69</v>
      </c>
      <c r="I7" s="81">
        <v>5000</v>
      </c>
      <c r="J7" s="81"/>
      <c r="K7" s="5"/>
      <c r="L7" s="96"/>
      <c r="M7" s="81">
        <v>6600</v>
      </c>
      <c r="N7" s="5"/>
      <c r="O7" s="46"/>
    </row>
    <row r="8" spans="1:15" s="73" customFormat="1" ht="33.75" customHeight="1">
      <c r="A8" s="120" t="s">
        <v>138</v>
      </c>
      <c r="B8" s="81">
        <v>30000</v>
      </c>
      <c r="C8" s="81">
        <v>2000</v>
      </c>
      <c r="D8" s="5">
        <f>C8/B8*100</f>
        <v>6.666666666666667</v>
      </c>
      <c r="E8" s="81">
        <v>22700</v>
      </c>
      <c r="F8" s="5">
        <f>(C8-E8)/E8*100</f>
        <v>-91.18942731277532</v>
      </c>
      <c r="G8" s="46"/>
      <c r="H8" s="45" t="s">
        <v>70</v>
      </c>
      <c r="I8" s="82"/>
      <c r="J8" s="82"/>
      <c r="K8" s="5"/>
      <c r="L8" s="96"/>
      <c r="M8" s="81">
        <v>108</v>
      </c>
      <c r="N8" s="5"/>
      <c r="O8" s="46"/>
    </row>
    <row r="9" spans="1:15" s="73" customFormat="1" ht="33.75" customHeight="1">
      <c r="A9" s="45" t="s">
        <v>139</v>
      </c>
      <c r="B9" s="81"/>
      <c r="C9" s="81"/>
      <c r="D9" s="81"/>
      <c r="E9" s="120"/>
      <c r="F9" s="5"/>
      <c r="G9" s="46"/>
      <c r="H9" s="156" t="s">
        <v>140</v>
      </c>
      <c r="I9" s="82"/>
      <c r="J9" s="82"/>
      <c r="K9" s="5"/>
      <c r="L9" s="96"/>
      <c r="M9" s="81">
        <v>3000</v>
      </c>
      <c r="N9" s="5"/>
      <c r="O9" s="46"/>
    </row>
    <row r="10" spans="1:15" s="73" customFormat="1" ht="33.75" customHeight="1">
      <c r="A10" s="120" t="s">
        <v>141</v>
      </c>
      <c r="B10" s="81"/>
      <c r="C10" s="81"/>
      <c r="D10" s="81"/>
      <c r="E10" s="120"/>
      <c r="F10" s="5"/>
      <c r="G10" s="46"/>
      <c r="H10" s="177" t="s">
        <v>142</v>
      </c>
      <c r="I10" s="82"/>
      <c r="J10" s="82"/>
      <c r="K10" s="81"/>
      <c r="L10" s="96"/>
      <c r="M10" s="81"/>
      <c r="N10" s="5"/>
      <c r="O10" s="46"/>
    </row>
    <row r="11" spans="1:15" s="73" customFormat="1" ht="33.75" customHeight="1">
      <c r="A11" s="157"/>
      <c r="B11" s="122"/>
      <c r="C11" s="122"/>
      <c r="D11" s="122"/>
      <c r="E11" s="157"/>
      <c r="F11" s="6"/>
      <c r="G11" s="123"/>
      <c r="H11" s="157" t="s">
        <v>143</v>
      </c>
      <c r="I11" s="83">
        <v>10000</v>
      </c>
      <c r="J11" s="83"/>
      <c r="K11" s="122"/>
      <c r="L11" s="96"/>
      <c r="M11" s="122"/>
      <c r="N11" s="6"/>
      <c r="O11" s="123"/>
    </row>
    <row r="12" spans="1:15" s="73" customFormat="1" ht="33.75" customHeight="1">
      <c r="A12" s="3"/>
      <c r="B12" s="3"/>
      <c r="C12" s="3"/>
      <c r="D12" s="3"/>
      <c r="E12" s="3"/>
      <c r="F12" s="3"/>
      <c r="G12" s="8"/>
      <c r="H12" s="3"/>
      <c r="I12" s="3"/>
      <c r="J12" s="3"/>
      <c r="K12" s="3"/>
      <c r="L12" s="3"/>
      <c r="M12" s="3"/>
      <c r="N12" s="3"/>
      <c r="O12" s="3"/>
    </row>
    <row r="13" spans="1:16" s="73" customFormat="1" ht="33.75" customHeight="1">
      <c r="A13" s="7"/>
      <c r="B13" s="7"/>
      <c r="C13" s="8"/>
      <c r="D13" s="8"/>
      <c r="E13" s="8"/>
      <c r="F13" s="8"/>
      <c r="G13" s="8"/>
      <c r="H13" s="3"/>
      <c r="I13" s="3"/>
      <c r="J13" s="3"/>
      <c r="K13" s="3"/>
      <c r="L13" s="3"/>
      <c r="M13" s="3"/>
      <c r="N13" s="3"/>
      <c r="O13" s="3"/>
      <c r="P13" s="3"/>
    </row>
    <row r="14" spans="1:16" s="73" customFormat="1" ht="33.75" customHeight="1">
      <c r="A14" s="7"/>
      <c r="B14" s="7"/>
      <c r="C14" s="8"/>
      <c r="D14" s="8"/>
      <c r="E14" s="8"/>
      <c r="F14" s="8"/>
      <c r="G14" s="8"/>
      <c r="H14" s="3"/>
      <c r="I14" s="3"/>
      <c r="J14" s="3"/>
      <c r="K14" s="3"/>
      <c r="L14" s="3"/>
      <c r="M14" s="3"/>
      <c r="N14" s="3"/>
      <c r="O14" s="3"/>
      <c r="P14" s="3"/>
    </row>
    <row r="15" spans="1:15" ht="19.5" customHeight="1">
      <c r="A15" s="7"/>
      <c r="B15" s="7"/>
      <c r="C15" s="8"/>
      <c r="D15" s="8"/>
      <c r="E15" s="8"/>
      <c r="F15" s="8"/>
      <c r="G15" s="8"/>
      <c r="K15" s="8"/>
      <c r="L15" s="8"/>
      <c r="M15" s="8"/>
      <c r="N15" s="8"/>
      <c r="O15" s="8"/>
    </row>
    <row r="16" spans="1:15" ht="19.5" customHeight="1">
      <c r="A16" s="7"/>
      <c r="B16" s="7"/>
      <c r="C16" s="8"/>
      <c r="D16" s="8"/>
      <c r="E16" s="8"/>
      <c r="F16" s="8"/>
      <c r="G16" s="8"/>
      <c r="H16" s="7"/>
      <c r="I16" s="7"/>
      <c r="J16" s="7"/>
      <c r="K16" s="8"/>
      <c r="L16" s="8"/>
      <c r="M16" s="8"/>
      <c r="N16" s="8"/>
      <c r="O16" s="8"/>
    </row>
    <row r="17" spans="1:15" ht="19.5" customHeight="1">
      <c r="A17" s="7"/>
      <c r="B17" s="7"/>
      <c r="C17" s="8"/>
      <c r="D17" s="8"/>
      <c r="E17" s="8"/>
      <c r="F17" s="8"/>
      <c r="G17" s="8"/>
      <c r="H17" s="9"/>
      <c r="I17" s="9"/>
      <c r="J17" s="9"/>
      <c r="K17" s="8"/>
      <c r="L17" s="8"/>
      <c r="M17" s="8"/>
      <c r="N17" s="8"/>
      <c r="O17" s="8"/>
    </row>
    <row r="18" spans="1:15" ht="19.5" customHeight="1">
      <c r="A18" s="7"/>
      <c r="B18" s="7"/>
      <c r="C18" s="8"/>
      <c r="D18" s="8"/>
      <c r="E18" s="8"/>
      <c r="F18" s="8"/>
      <c r="G18" s="8"/>
      <c r="H18" s="9"/>
      <c r="I18" s="9"/>
      <c r="J18" s="9"/>
      <c r="K18" s="8"/>
      <c r="L18" s="8"/>
      <c r="M18" s="8"/>
      <c r="N18" s="8"/>
      <c r="O18" s="8"/>
    </row>
    <row r="19" spans="1:15" ht="19.5" customHeight="1">
      <c r="A19" s="7"/>
      <c r="B19" s="7"/>
      <c r="C19" s="8"/>
      <c r="D19" s="8"/>
      <c r="E19" s="8"/>
      <c r="F19" s="8"/>
      <c r="G19" s="8"/>
      <c r="H19" s="9"/>
      <c r="I19" s="9"/>
      <c r="J19" s="9"/>
      <c r="K19" s="8"/>
      <c r="L19" s="8"/>
      <c r="M19" s="8"/>
      <c r="N19" s="8"/>
      <c r="O19" s="8"/>
    </row>
    <row r="20" spans="1:15" ht="19.5" customHeight="1">
      <c r="A20" s="7"/>
      <c r="B20" s="7"/>
      <c r="C20" s="8"/>
      <c r="D20" s="8"/>
      <c r="E20" s="8"/>
      <c r="F20" s="8"/>
      <c r="G20" s="8"/>
      <c r="H20" s="9"/>
      <c r="I20" s="9"/>
      <c r="J20" s="9"/>
      <c r="K20" s="8"/>
      <c r="L20" s="8"/>
      <c r="M20" s="8"/>
      <c r="N20" s="8"/>
      <c r="O20" s="8"/>
    </row>
    <row r="21" spans="1:15" ht="19.5" customHeight="1">
      <c r="A21" s="7"/>
      <c r="B21" s="7"/>
      <c r="C21" s="8"/>
      <c r="D21" s="8"/>
      <c r="E21" s="8"/>
      <c r="F21" s="8"/>
      <c r="G21" s="8"/>
      <c r="H21" s="7"/>
      <c r="I21" s="7"/>
      <c r="J21" s="7"/>
      <c r="K21" s="8"/>
      <c r="L21" s="8"/>
      <c r="M21" s="8"/>
      <c r="N21" s="8"/>
      <c r="O21" s="8"/>
    </row>
    <row r="22" spans="1:15" ht="19.5" customHeight="1">
      <c r="A22" s="7"/>
      <c r="B22" s="7"/>
      <c r="C22" s="8"/>
      <c r="D22" s="8"/>
      <c r="E22" s="8"/>
      <c r="F22" s="8"/>
      <c r="G22" s="8"/>
      <c r="H22" s="9"/>
      <c r="I22" s="9"/>
      <c r="J22" s="9"/>
      <c r="K22" s="8"/>
      <c r="L22" s="8"/>
      <c r="M22" s="8"/>
      <c r="N22" s="8"/>
      <c r="O22" s="8"/>
    </row>
    <row r="23" spans="1:15" ht="19.5" customHeight="1">
      <c r="A23" s="9"/>
      <c r="B23" s="9"/>
      <c r="C23" s="8"/>
      <c r="D23" s="8"/>
      <c r="E23" s="8"/>
      <c r="F23" s="8"/>
      <c r="G23" s="8"/>
      <c r="H23" s="9"/>
      <c r="I23" s="9"/>
      <c r="J23" s="9"/>
      <c r="K23" s="8"/>
      <c r="L23" s="8"/>
      <c r="M23" s="8"/>
      <c r="N23" s="8"/>
      <c r="O23" s="8"/>
    </row>
    <row r="24" spans="1:15" ht="19.5" customHeight="1">
      <c r="A24" s="9"/>
      <c r="B24" s="9"/>
      <c r="C24" s="8"/>
      <c r="D24" s="8"/>
      <c r="E24" s="8"/>
      <c r="F24" s="8"/>
      <c r="G24" s="8"/>
      <c r="H24" s="9"/>
      <c r="I24" s="9"/>
      <c r="J24" s="9"/>
      <c r="K24" s="8"/>
      <c r="L24" s="8"/>
      <c r="M24" s="8"/>
      <c r="N24" s="8"/>
      <c r="O24" s="8"/>
    </row>
    <row r="25" spans="1:15" ht="19.5" customHeight="1">
      <c r="A25" s="9"/>
      <c r="B25" s="9"/>
      <c r="C25" s="8"/>
      <c r="D25" s="8"/>
      <c r="E25" s="8"/>
      <c r="F25" s="8"/>
      <c r="G25" s="8"/>
      <c r="H25" s="9"/>
      <c r="I25" s="9"/>
      <c r="J25" s="9"/>
      <c r="K25" s="8"/>
      <c r="L25" s="8"/>
      <c r="M25" s="8"/>
      <c r="N25" s="8"/>
      <c r="O25" s="8"/>
    </row>
    <row r="26" spans="1:15" ht="19.5" customHeight="1">
      <c r="A26" s="9"/>
      <c r="B26" s="9"/>
      <c r="C26" s="8"/>
      <c r="D26" s="35"/>
      <c r="E26" s="35"/>
      <c r="F26" s="8"/>
      <c r="G26" s="8"/>
      <c r="H26" s="9"/>
      <c r="I26" s="9"/>
      <c r="J26" s="9"/>
      <c r="K26" s="8"/>
      <c r="L26" s="8"/>
      <c r="M26" s="8"/>
      <c r="N26" s="8"/>
      <c r="O26" s="8"/>
    </row>
    <row r="27" spans="1:15" ht="19.5" customHeight="1">
      <c r="A27" s="9"/>
      <c r="B27" s="9"/>
      <c r="C27" s="8"/>
      <c r="D27" s="8"/>
      <c r="E27" s="8"/>
      <c r="F27" s="8"/>
      <c r="G27" s="8"/>
      <c r="H27" s="9"/>
      <c r="I27" s="9"/>
      <c r="J27" s="9"/>
      <c r="K27" s="8"/>
      <c r="L27" s="8"/>
      <c r="M27" s="8"/>
      <c r="N27" s="8"/>
      <c r="O27" s="8"/>
    </row>
    <row r="28" spans="1:16" ht="19.5" customHeight="1">
      <c r="A28" s="9"/>
      <c r="B28" s="9"/>
      <c r="C28" s="8"/>
      <c r="D28" s="8"/>
      <c r="E28" s="8"/>
      <c r="F28" s="8"/>
      <c r="G28" s="8"/>
      <c r="H28" s="9"/>
      <c r="I28" s="9"/>
      <c r="J28" s="9"/>
      <c r="K28" s="8"/>
      <c r="L28" s="8"/>
      <c r="M28" s="8"/>
      <c r="N28" s="8"/>
      <c r="O28" s="8"/>
      <c r="P28" s="9"/>
    </row>
    <row r="29" spans="1:16" ht="19.5" customHeight="1">
      <c r="A29" s="9"/>
      <c r="B29" s="9"/>
      <c r="C29" s="8"/>
      <c r="D29" s="8"/>
      <c r="E29" s="8"/>
      <c r="F29" s="8"/>
      <c r="G29" s="8"/>
      <c r="H29" s="9"/>
      <c r="I29" s="9"/>
      <c r="J29" s="9"/>
      <c r="K29" s="8"/>
      <c r="L29" s="8"/>
      <c r="M29" s="8"/>
      <c r="N29" s="8"/>
      <c r="O29" s="8"/>
      <c r="P29" s="9"/>
    </row>
    <row r="30" spans="1:16" ht="19.5" customHeight="1">
      <c r="A30" s="9"/>
      <c r="B30" s="9"/>
      <c r="C30" s="8"/>
      <c r="D30" s="8"/>
      <c r="E30" s="8"/>
      <c r="F30" s="8"/>
      <c r="G30" s="8"/>
      <c r="H30" s="9"/>
      <c r="I30" s="9"/>
      <c r="J30" s="9"/>
      <c r="K30" s="8"/>
      <c r="L30" s="8"/>
      <c r="M30" s="8"/>
      <c r="N30" s="8"/>
      <c r="O30" s="8"/>
      <c r="P30" s="9"/>
    </row>
    <row r="31" spans="1:16" ht="19.5" customHeight="1">
      <c r="A31" s="9"/>
      <c r="B31" s="9"/>
      <c r="C31" s="8"/>
      <c r="D31" s="8"/>
      <c r="E31" s="8"/>
      <c r="F31" s="8"/>
      <c r="G31" s="9"/>
      <c r="H31" s="9"/>
      <c r="I31" s="9"/>
      <c r="J31" s="9"/>
      <c r="K31" s="8"/>
      <c r="L31" s="8"/>
      <c r="M31" s="8"/>
      <c r="N31" s="8"/>
      <c r="O31" s="8"/>
      <c r="P31" s="9"/>
    </row>
    <row r="32" spans="1:16" ht="19.5" customHeight="1">
      <c r="A32" s="9"/>
      <c r="B32" s="9"/>
      <c r="C32" s="9"/>
      <c r="D32" s="9"/>
      <c r="E32" s="9"/>
      <c r="F32" s="9"/>
      <c r="H32" s="9"/>
      <c r="I32" s="9"/>
      <c r="J32" s="9"/>
      <c r="K32" s="8"/>
      <c r="L32" s="8"/>
      <c r="M32" s="8"/>
      <c r="N32" s="8"/>
      <c r="O32" s="8"/>
      <c r="P32" s="9"/>
    </row>
    <row r="33" spans="8:16" ht="19.5" customHeight="1">
      <c r="H33" s="9"/>
      <c r="I33" s="9"/>
      <c r="J33" s="9"/>
      <c r="K33" s="8"/>
      <c r="L33" s="8"/>
      <c r="M33" s="8"/>
      <c r="N33" s="8"/>
      <c r="O33" s="8"/>
      <c r="P33" s="9"/>
    </row>
    <row r="34" spans="8:16" ht="19.5" customHeight="1">
      <c r="H34" s="9"/>
      <c r="I34" s="9"/>
      <c r="J34" s="9"/>
      <c r="K34" s="8"/>
      <c r="L34" s="8"/>
      <c r="M34" s="8"/>
      <c r="N34" s="8"/>
      <c r="O34" s="8"/>
      <c r="P34" s="9"/>
    </row>
    <row r="35" spans="8:16" ht="19.5" customHeight="1">
      <c r="H35" s="9"/>
      <c r="I35" s="9"/>
      <c r="J35" s="9"/>
      <c r="K35" s="9"/>
      <c r="L35" s="9"/>
      <c r="M35" s="9"/>
      <c r="N35" s="9"/>
      <c r="O35" s="9"/>
      <c r="P35" s="9"/>
    </row>
    <row r="36" ht="19.5" customHeight="1">
      <c r="P36" s="9"/>
    </row>
    <row r="37" ht="19.5" customHeight="1">
      <c r="P37" s="9"/>
    </row>
    <row r="38" ht="19.5" customHeight="1">
      <c r="P38" s="9"/>
    </row>
    <row r="39" ht="19.5" customHeight="1">
      <c r="P39" s="9"/>
    </row>
    <row r="40" ht="19.5" customHeight="1">
      <c r="P40" s="9"/>
    </row>
    <row r="41" ht="19.5" customHeight="1">
      <c r="P41" s="9"/>
    </row>
    <row r="42" ht="19.5" customHeight="1">
      <c r="P42" s="9"/>
    </row>
    <row r="43" ht="19.5" customHeight="1">
      <c r="P43" s="9"/>
    </row>
    <row r="44" ht="19.5" customHeight="1">
      <c r="P44" s="9"/>
    </row>
    <row r="45" ht="19.5" customHeight="1">
      <c r="P45" s="9"/>
    </row>
    <row r="46" ht="19.5" customHeight="1">
      <c r="P46" s="9"/>
    </row>
    <row r="47" ht="19.5" customHeight="1">
      <c r="P47" s="9"/>
    </row>
    <row r="48" ht="19.5" customHeight="1">
      <c r="P48" s="9"/>
    </row>
    <row r="49" ht="19.5" customHeight="1"/>
  </sheetData>
  <sheetProtection/>
  <mergeCells count="2">
    <mergeCell ref="A2:O2"/>
    <mergeCell ref="K3:O3"/>
  </mergeCells>
  <printOptions horizontalCentered="1"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PageLayoutView="0" workbookViewId="0" topLeftCell="A1">
      <selection activeCell="S16" sqref="S16"/>
    </sheetView>
  </sheetViews>
  <sheetFormatPr defaultColWidth="9.00390625" defaultRowHeight="14.25"/>
  <cols>
    <col min="1" max="1" width="17.25390625" style="4" customWidth="1"/>
    <col min="2" max="2" width="7.875" style="4" customWidth="1"/>
    <col min="3" max="3" width="9.00390625" style="4" customWidth="1"/>
    <col min="4" max="4" width="12.75390625" style="4" bestFit="1" customWidth="1"/>
    <col min="5" max="5" width="8.50390625" style="4" customWidth="1"/>
    <col min="6" max="6" width="8.00390625" style="4" customWidth="1"/>
    <col min="7" max="7" width="22.50390625" style="4" customWidth="1"/>
    <col min="8" max="8" width="8.625" style="4" customWidth="1"/>
    <col min="9" max="9" width="8.00390625" style="4" customWidth="1"/>
    <col min="10" max="10" width="7.875" style="4" customWidth="1"/>
    <col min="11" max="11" width="7.625" style="4" customWidth="1"/>
    <col min="12" max="12" width="10.125" style="4" customWidth="1"/>
    <col min="13" max="16384" width="9.00390625" style="4" customWidth="1"/>
  </cols>
  <sheetData>
    <row r="1" spans="1:7" ht="15.75">
      <c r="A1" s="1" t="s">
        <v>83</v>
      </c>
      <c r="B1" s="128"/>
      <c r="C1" s="128"/>
      <c r="D1" s="128"/>
      <c r="E1" s="128"/>
      <c r="F1" s="129"/>
      <c r="G1" s="130"/>
    </row>
    <row r="2" spans="1:12" ht="28.5">
      <c r="A2" s="166" t="s">
        <v>148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26.25">
      <c r="A3" s="131"/>
      <c r="B3" s="132"/>
      <c r="C3" s="132"/>
      <c r="D3" s="132"/>
      <c r="E3" s="133"/>
      <c r="F3" s="134"/>
      <c r="G3" s="131"/>
      <c r="J3" s="168" t="s">
        <v>76</v>
      </c>
      <c r="K3" s="169"/>
      <c r="L3" s="169"/>
    </row>
    <row r="4" spans="1:12" ht="15.75">
      <c r="A4" s="173" t="s">
        <v>84</v>
      </c>
      <c r="B4" s="170" t="s">
        <v>167</v>
      </c>
      <c r="C4" s="170" t="s">
        <v>52</v>
      </c>
      <c r="D4" s="170" t="s">
        <v>133</v>
      </c>
      <c r="E4" s="170" t="s">
        <v>127</v>
      </c>
      <c r="F4" s="170" t="s">
        <v>134</v>
      </c>
      <c r="G4" s="173" t="s">
        <v>135</v>
      </c>
      <c r="H4" s="175" t="s">
        <v>85</v>
      </c>
      <c r="I4" s="175" t="s">
        <v>52</v>
      </c>
      <c r="J4" s="175" t="s">
        <v>133</v>
      </c>
      <c r="K4" s="175" t="s">
        <v>127</v>
      </c>
      <c r="L4" s="170" t="s">
        <v>134</v>
      </c>
    </row>
    <row r="5" spans="1:12" ht="30.75" customHeight="1">
      <c r="A5" s="174"/>
      <c r="B5" s="172"/>
      <c r="C5" s="172"/>
      <c r="D5" s="172"/>
      <c r="E5" s="171"/>
      <c r="F5" s="172"/>
      <c r="G5" s="174"/>
      <c r="H5" s="176"/>
      <c r="I5" s="176"/>
      <c r="J5" s="176"/>
      <c r="K5" s="176"/>
      <c r="L5" s="172"/>
    </row>
    <row r="6" spans="1:12" ht="36.75" customHeight="1">
      <c r="A6" s="178" t="s">
        <v>77</v>
      </c>
      <c r="B6" s="135">
        <f>SUM(B7:B14)</f>
        <v>53811</v>
      </c>
      <c r="C6" s="135">
        <f>SUM(C7:C12)</f>
        <v>26146.76</v>
      </c>
      <c r="D6" s="136">
        <f>C6/B6*100</f>
        <v>48.58999089405512</v>
      </c>
      <c r="E6" s="137">
        <f>SUM(E7:E14)</f>
        <v>73238</v>
      </c>
      <c r="F6" s="136">
        <f>C6/E6*100-100</f>
        <v>-64.29891586334963</v>
      </c>
      <c r="G6" s="178" t="s">
        <v>78</v>
      </c>
      <c r="H6" s="138">
        <f>SUM(H7:H16)</f>
        <v>48174</v>
      </c>
      <c r="I6" s="138">
        <f>SUM(I7:I16)</f>
        <v>22400</v>
      </c>
      <c r="J6" s="136">
        <f>I6/H6*100</f>
        <v>46.498111014240045</v>
      </c>
      <c r="K6" s="138">
        <f>SUM(K7:K16)</f>
        <v>92899</v>
      </c>
      <c r="L6" s="136">
        <f>I6/K6*100-100</f>
        <v>-75.88779211832204</v>
      </c>
    </row>
    <row r="7" spans="1:12" ht="29.25" customHeight="1">
      <c r="A7" s="124" t="s">
        <v>86</v>
      </c>
      <c r="B7" s="139">
        <v>23722</v>
      </c>
      <c r="C7" s="140">
        <v>10825.59</v>
      </c>
      <c r="D7" s="141">
        <f>C7/B7*100</f>
        <v>45.63523311693786</v>
      </c>
      <c r="E7" s="140">
        <v>27943</v>
      </c>
      <c r="F7" s="141">
        <f>C7/E7*100-100</f>
        <v>-61.25831156282432</v>
      </c>
      <c r="G7" s="125" t="s">
        <v>92</v>
      </c>
      <c r="H7" s="142">
        <v>46639</v>
      </c>
      <c r="I7" s="142">
        <v>22004</v>
      </c>
      <c r="J7" s="141">
        <f>I7/H7*100</f>
        <v>47.17939921524904</v>
      </c>
      <c r="K7" s="142">
        <v>53078</v>
      </c>
      <c r="L7" s="141">
        <f>I7/K7*100-100</f>
        <v>-58.544029541429595</v>
      </c>
    </row>
    <row r="8" spans="1:12" ht="34.5" customHeight="1">
      <c r="A8" s="125" t="s">
        <v>87</v>
      </c>
      <c r="B8" s="139">
        <v>1208</v>
      </c>
      <c r="C8" s="140">
        <v>573.51</v>
      </c>
      <c r="D8" s="141">
        <f>C8/B8*100</f>
        <v>47.47599337748344</v>
      </c>
      <c r="E8" s="140">
        <v>1248</v>
      </c>
      <c r="F8" s="141">
        <f>C8/E8*100-100</f>
        <v>-54.04567307692308</v>
      </c>
      <c r="G8" s="125" t="s">
        <v>125</v>
      </c>
      <c r="H8" s="142"/>
      <c r="I8" s="142"/>
      <c r="J8" s="141"/>
      <c r="K8" s="142">
        <v>344</v>
      </c>
      <c r="L8" s="141"/>
    </row>
    <row r="9" spans="1:12" ht="27" customHeight="1">
      <c r="A9" s="125" t="s">
        <v>88</v>
      </c>
      <c r="B9" s="139">
        <v>28730</v>
      </c>
      <c r="C9" s="140">
        <v>14729</v>
      </c>
      <c r="D9" s="141">
        <f>C9/B9*100</f>
        <v>51.26696832579185</v>
      </c>
      <c r="E9" s="140">
        <v>8932</v>
      </c>
      <c r="F9" s="141">
        <f>C9/E9*100-100</f>
        <v>64.90147783251231</v>
      </c>
      <c r="G9" s="125" t="s">
        <v>93</v>
      </c>
      <c r="H9" s="142"/>
      <c r="I9" s="142"/>
      <c r="J9" s="141"/>
      <c r="K9" s="142">
        <v>237</v>
      </c>
      <c r="L9" s="141"/>
    </row>
    <row r="10" spans="1:12" ht="27.75" customHeight="1">
      <c r="A10" s="125" t="s">
        <v>89</v>
      </c>
      <c r="B10" s="139"/>
      <c r="C10" s="140"/>
      <c r="D10" s="141"/>
      <c r="E10" s="140">
        <v>43</v>
      </c>
      <c r="F10" s="141"/>
      <c r="G10" s="125" t="s">
        <v>94</v>
      </c>
      <c r="H10" s="142">
        <v>103</v>
      </c>
      <c r="I10" s="142">
        <v>83</v>
      </c>
      <c r="J10" s="141">
        <f>I10/H10*100</f>
        <v>80.58252427184466</v>
      </c>
      <c r="K10" s="142">
        <v>170</v>
      </c>
      <c r="L10" s="141">
        <f>I10/K10*100-100</f>
        <v>-51.1764705882353</v>
      </c>
    </row>
    <row r="11" spans="1:12" ht="33" customHeight="1">
      <c r="A11" s="125" t="s">
        <v>90</v>
      </c>
      <c r="B11" s="139">
        <v>89</v>
      </c>
      <c r="C11" s="140">
        <v>18.66</v>
      </c>
      <c r="D11" s="141">
        <f>C11/B11*100</f>
        <v>20.96629213483146</v>
      </c>
      <c r="E11" s="140">
        <v>374</v>
      </c>
      <c r="F11" s="141"/>
      <c r="G11" s="125" t="s">
        <v>95</v>
      </c>
      <c r="H11" s="142">
        <v>32</v>
      </c>
      <c r="I11" s="142"/>
      <c r="J11" s="141">
        <f>I11/H11*100</f>
        <v>0</v>
      </c>
      <c r="K11" s="142">
        <v>281</v>
      </c>
      <c r="L11" s="141"/>
    </row>
    <row r="12" spans="1:12" ht="27" customHeight="1">
      <c r="A12" s="158" t="s">
        <v>91</v>
      </c>
      <c r="B12" s="142"/>
      <c r="C12" s="142"/>
      <c r="D12" s="141"/>
      <c r="E12" s="142">
        <v>34698</v>
      </c>
      <c r="F12" s="141"/>
      <c r="G12" s="125" t="s">
        <v>113</v>
      </c>
      <c r="H12" s="142"/>
      <c r="I12" s="142"/>
      <c r="J12" s="141"/>
      <c r="K12" s="142"/>
      <c r="L12" s="141"/>
    </row>
    <row r="13" spans="1:12" ht="27" customHeight="1">
      <c r="A13" s="158" t="s">
        <v>149</v>
      </c>
      <c r="B13" s="142"/>
      <c r="C13" s="142"/>
      <c r="D13" s="143"/>
      <c r="E13" s="142"/>
      <c r="F13" s="144"/>
      <c r="G13" s="125" t="s">
        <v>114</v>
      </c>
      <c r="H13" s="140"/>
      <c r="I13" s="140"/>
      <c r="J13" s="141"/>
      <c r="K13" s="140">
        <v>36343</v>
      </c>
      <c r="L13" s="141"/>
    </row>
    <row r="14" spans="1:12" ht="27" customHeight="1">
      <c r="A14" s="158" t="s">
        <v>150</v>
      </c>
      <c r="B14" s="142">
        <v>62</v>
      </c>
      <c r="C14" s="142"/>
      <c r="D14" s="144"/>
      <c r="E14" s="145"/>
      <c r="F14" s="144"/>
      <c r="G14" s="125" t="s">
        <v>115</v>
      </c>
      <c r="H14" s="140"/>
      <c r="I14" s="140"/>
      <c r="J14" s="141"/>
      <c r="K14" s="140">
        <v>2435</v>
      </c>
      <c r="L14" s="141"/>
    </row>
    <row r="15" spans="1:12" ht="27" customHeight="1">
      <c r="A15" s="158"/>
      <c r="B15" s="142"/>
      <c r="C15" s="142"/>
      <c r="D15" s="144"/>
      <c r="E15" s="145"/>
      <c r="F15" s="144"/>
      <c r="G15" s="158" t="s">
        <v>151</v>
      </c>
      <c r="H15" s="140"/>
      <c r="I15" s="140"/>
      <c r="J15" s="141"/>
      <c r="K15" s="140">
        <v>11</v>
      </c>
      <c r="L15" s="141"/>
    </row>
    <row r="16" spans="1:12" ht="27" customHeight="1">
      <c r="A16" s="146"/>
      <c r="B16" s="147"/>
      <c r="C16" s="147"/>
      <c r="D16" s="148"/>
      <c r="E16" s="149"/>
      <c r="F16" s="148"/>
      <c r="G16" s="159" t="s">
        <v>152</v>
      </c>
      <c r="H16" s="150">
        <v>1400</v>
      </c>
      <c r="I16" s="150">
        <v>313</v>
      </c>
      <c r="J16" s="151">
        <f>I16/H16*100</f>
        <v>22.357142857142858</v>
      </c>
      <c r="K16" s="150"/>
      <c r="L16" s="151"/>
    </row>
    <row r="17" ht="15.75">
      <c r="E17" s="152"/>
    </row>
    <row r="18" ht="15.75">
      <c r="E18" s="152"/>
    </row>
    <row r="19" ht="15.75">
      <c r="E19" s="152"/>
    </row>
    <row r="20" ht="15.75">
      <c r="E20" s="152"/>
    </row>
    <row r="21" ht="15.75">
      <c r="E21" s="152"/>
    </row>
    <row r="22" ht="15.75">
      <c r="E22" s="152"/>
    </row>
    <row r="23" ht="15.75">
      <c r="E23" s="152"/>
    </row>
    <row r="24" ht="15.75">
      <c r="E24" s="152"/>
    </row>
    <row r="25" ht="15.75">
      <c r="E25" s="152"/>
    </row>
    <row r="26" ht="15.75">
      <c r="E26" s="152"/>
    </row>
    <row r="27" spans="4:5" ht="15.75">
      <c r="D27" s="79"/>
      <c r="E27" s="80"/>
    </row>
    <row r="28" ht="15.75">
      <c r="E28" s="153"/>
    </row>
  </sheetData>
  <sheetProtection/>
  <mergeCells count="14">
    <mergeCell ref="K4:K5"/>
    <mergeCell ref="L4:L5"/>
    <mergeCell ref="A2:L2"/>
    <mergeCell ref="J3:L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  <ignoredErrors>
    <ignoredError sqref="D16:E16 D14 F14 G11 G10 G9 G7 G6 F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2021-09-27T10:31:38Z</cp:lastPrinted>
  <dcterms:created xsi:type="dcterms:W3CDTF">1996-12-17T01:32:42Z</dcterms:created>
  <dcterms:modified xsi:type="dcterms:W3CDTF">2021-09-27T10:33:40Z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