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4190" windowHeight="11025" tabRatio="815" firstSheet="2" activeTab="6"/>
  </bookViews>
  <sheets>
    <sheet name="全区公共财政收入预算" sheetId="1" r:id="rId1"/>
    <sheet name="全区公共财政支出预算" sheetId="2" r:id="rId2"/>
    <sheet name="区级公共财政收入预算 " sheetId="3" r:id="rId3"/>
    <sheet name="区级公共财政支出预算" sheetId="4" r:id="rId4"/>
    <sheet name="政府性基金收支预算 " sheetId="5" r:id="rId5"/>
    <sheet name="国有资本经营预算" sheetId="6" r:id="rId6"/>
    <sheet name="社会保险基金收支预算" sheetId="7" r:id="rId7"/>
  </sheets>
  <definedNames/>
  <calcPr fullCalcOnLoad="1"/>
</workbook>
</file>

<file path=xl/sharedStrings.xml><?xml version="1.0" encoding="utf-8"?>
<sst xmlns="http://schemas.openxmlformats.org/spreadsheetml/2006/main" count="239" uniqueCount="162">
  <si>
    <t>单位: 万元</t>
  </si>
  <si>
    <r>
      <t>收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入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项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目</t>
    </r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</si>
  <si>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</si>
  <si>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</si>
  <si>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</si>
  <si>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</si>
  <si>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</si>
  <si>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</si>
  <si>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</si>
  <si>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</si>
  <si>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</si>
  <si>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</si>
  <si>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</si>
  <si>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</si>
  <si>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</si>
  <si>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</si>
  <si>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</si>
  <si>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行政事业性收费</t>
  </si>
  <si>
    <t>罚没收入</t>
  </si>
  <si>
    <t>其他收入</t>
  </si>
  <si>
    <t>功能支出项目</t>
  </si>
  <si>
    <r>
      <t>备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注</t>
    </r>
  </si>
  <si>
    <t>一、一般公共服务</t>
  </si>
  <si>
    <t>二、国防</t>
  </si>
  <si>
    <t>三、公共安全</t>
  </si>
  <si>
    <t>四、教育</t>
  </si>
  <si>
    <t>五、科学技术</t>
  </si>
  <si>
    <t>七、社会保障和就业</t>
  </si>
  <si>
    <t>九、节能环保</t>
  </si>
  <si>
    <t>十二、交通运输</t>
  </si>
  <si>
    <t>十四、商业服务业等</t>
  </si>
  <si>
    <t>十六、援助其他地区支出</t>
  </si>
  <si>
    <t>十九、粮油物资储备</t>
  </si>
  <si>
    <t>二十、预备费</t>
  </si>
  <si>
    <t>二十二、其他</t>
  </si>
  <si>
    <r>
      <t xml:space="preserve">    </t>
    </r>
    <r>
      <rPr>
        <b/>
        <sz val="10"/>
        <rFont val="宋体"/>
        <family val="0"/>
      </rPr>
      <t>大中型水库移民后期扶持基金支出</t>
    </r>
  </si>
  <si>
    <t>支出合计</t>
  </si>
  <si>
    <r>
      <t>备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注</t>
    </r>
  </si>
  <si>
    <t>十三、资源勘探信息等</t>
  </si>
  <si>
    <t>十五、金融支出</t>
  </si>
  <si>
    <t>十八、住房保障支出</t>
  </si>
  <si>
    <t>二十一、债务付息</t>
  </si>
  <si>
    <t>收入项目</t>
  </si>
  <si>
    <t>备注</t>
  </si>
  <si>
    <t>支出项目</t>
  </si>
  <si>
    <r>
      <t xml:space="preserve">   </t>
    </r>
    <r>
      <rPr>
        <b/>
        <sz val="10"/>
        <rFont val="宋体"/>
        <family val="0"/>
      </rPr>
      <t>其中：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彩票公益金安排的支出</t>
    </r>
  </si>
  <si>
    <t>收入合计</t>
  </si>
  <si>
    <t>表一：</t>
  </si>
  <si>
    <r>
      <rPr>
        <b/>
        <sz val="10"/>
        <rFont val="宋体"/>
        <family val="0"/>
      </rPr>
      <t>占预算</t>
    </r>
    <r>
      <rPr>
        <b/>
        <sz val="10"/>
        <rFont val="Times New Roman"/>
        <family val="1"/>
      </rPr>
      <t>%</t>
    </r>
  </si>
  <si>
    <t>表二：</t>
  </si>
  <si>
    <t>表三：</t>
  </si>
  <si>
    <t>表四：</t>
  </si>
  <si>
    <t>表五：</t>
  </si>
  <si>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度
预算数</t>
    </r>
  </si>
  <si>
    <t>上半年执行数</t>
  </si>
  <si>
    <t>上半年
执行数</t>
  </si>
  <si>
    <r>
      <t>同比
增长</t>
    </r>
    <r>
      <rPr>
        <b/>
        <sz val="10"/>
        <rFont val="Times New Roman"/>
        <family val="1"/>
      </rPr>
      <t>%</t>
    </r>
  </si>
  <si>
    <t>国有资源有偿使用收入</t>
  </si>
  <si>
    <t>国有资源有偿使用收入</t>
  </si>
  <si>
    <t>发生支出时转列其他科目</t>
  </si>
  <si>
    <r>
      <rPr>
        <b/>
        <sz val="10"/>
        <rFont val="宋体"/>
        <family val="0"/>
      </rPr>
      <t>年度</t>
    </r>
    <r>
      <rPr>
        <b/>
        <sz val="10"/>
        <rFont val="宋体"/>
        <family val="0"/>
      </rPr>
      <t>预算数</t>
    </r>
  </si>
  <si>
    <r>
      <rPr>
        <b/>
        <sz val="10"/>
        <rFont val="宋体"/>
        <family val="0"/>
      </rPr>
      <t>年度</t>
    </r>
    <r>
      <rPr>
        <b/>
        <sz val="10"/>
        <rFont val="宋体"/>
        <family val="0"/>
      </rPr>
      <t xml:space="preserve">
预算数</t>
    </r>
  </si>
  <si>
    <t>环境保护税</t>
  </si>
  <si>
    <t>环境保护税</t>
  </si>
  <si>
    <t>一、国有土地收益基金收入</t>
  </si>
  <si>
    <t>二、农业土地开发资金收入</t>
  </si>
  <si>
    <t>三、国有土地使用权出让收入</t>
  </si>
  <si>
    <t>四、彩票公益金收入</t>
  </si>
  <si>
    <t>五、城市基础设施配套费收入</t>
  </si>
  <si>
    <t>六、污水处理费收入</t>
  </si>
  <si>
    <t>七、其他政府性基金收入</t>
  </si>
  <si>
    <t>一、文化体育与传媒支出</t>
  </si>
  <si>
    <t>二、国有企业资本金注入</t>
  </si>
  <si>
    <t>三、国有企业政策性补贴</t>
  </si>
  <si>
    <t>单位：万元　</t>
  </si>
  <si>
    <t>年度预算数</t>
  </si>
  <si>
    <t>上年同期</t>
  </si>
  <si>
    <t>一、利润收入</t>
  </si>
  <si>
    <t>单位：万元</t>
  </si>
  <si>
    <t>单位：万元</t>
  </si>
  <si>
    <t>收入合计</t>
  </si>
  <si>
    <t>支出合计</t>
  </si>
  <si>
    <t>表六：</t>
  </si>
  <si>
    <t>收入合计</t>
  </si>
  <si>
    <t>支出合计</t>
  </si>
  <si>
    <t>收入合计</t>
  </si>
  <si>
    <t>表七：</t>
  </si>
  <si>
    <t>项目</t>
  </si>
  <si>
    <t>年度
预算数</t>
  </si>
  <si>
    <t>年初
预算数</t>
  </si>
  <si>
    <t>一、保险费收入</t>
  </si>
  <si>
    <t>二、利息收入</t>
  </si>
  <si>
    <t>三、财政补贴收入</t>
  </si>
  <si>
    <t>四、其他收入</t>
  </si>
  <si>
    <t>五、转移收入</t>
  </si>
  <si>
    <t>六、上级补助收入</t>
  </si>
  <si>
    <t>一、社会保险待遇支出</t>
  </si>
  <si>
    <t>三、稳定岗位补贴支出</t>
  </si>
  <si>
    <t>四、转移支出</t>
  </si>
  <si>
    <t>五、丧葬抚恤补助支出</t>
  </si>
  <si>
    <t>其他税收收入</t>
  </si>
  <si>
    <t>二十、灾害防治及应急管理</t>
  </si>
  <si>
    <t>二十一、预备费</t>
  </si>
  <si>
    <t>二十三、其他</t>
  </si>
  <si>
    <t>十七、自然资源海洋气象等</t>
  </si>
  <si>
    <t>二十二、债务付息支出</t>
  </si>
  <si>
    <t>六、文化旅游体育与传媒</t>
  </si>
  <si>
    <t>七、社会保障和就业</t>
  </si>
  <si>
    <t>八、卫生健康</t>
  </si>
  <si>
    <t>十、城乡社区事务</t>
  </si>
  <si>
    <t>十一、农林水事务</t>
  </si>
  <si>
    <t>其他税收收入</t>
  </si>
  <si>
    <t>二十、灾害防治及应急管理</t>
  </si>
  <si>
    <t>六、文化旅游体育与传媒</t>
  </si>
  <si>
    <t>八、卫生健康</t>
  </si>
  <si>
    <t>十、城乡社区事务</t>
  </si>
  <si>
    <t>十一、农林水事务</t>
  </si>
  <si>
    <t>十七、自然资源海洋气象等</t>
  </si>
  <si>
    <t>二、社会保障和就业支出</t>
  </si>
  <si>
    <t>三、城乡社区支出</t>
  </si>
  <si>
    <t>四、其他支出</t>
  </si>
  <si>
    <t>五、债务付息支出</t>
  </si>
  <si>
    <t>七、职业培训补贴支出</t>
  </si>
  <si>
    <t>八、上解上级支出</t>
  </si>
  <si>
    <t>九、购买大病保险支出</t>
  </si>
  <si>
    <t>十、技能提升补贴支出</t>
  </si>
  <si>
    <r>
      <t>2020</t>
    </r>
    <r>
      <rPr>
        <b/>
        <sz val="18"/>
        <rFont val="方正小标宋简体"/>
        <family val="0"/>
      </rPr>
      <t>年上半年全区一般公共预算收入执行情况</t>
    </r>
  </si>
  <si>
    <r>
      <t>2020</t>
    </r>
    <r>
      <rPr>
        <b/>
        <sz val="18"/>
        <rFont val="方正小标宋简体"/>
        <family val="0"/>
      </rPr>
      <t>年上半年全区一般公共预算支出执行情况</t>
    </r>
  </si>
  <si>
    <r>
      <t>2020</t>
    </r>
    <r>
      <rPr>
        <b/>
        <sz val="18"/>
        <rFont val="方正小标宋简体"/>
        <family val="0"/>
      </rPr>
      <t>年上半年区级一般公共预算收入执行情况</t>
    </r>
  </si>
  <si>
    <r>
      <t>2020</t>
    </r>
    <r>
      <rPr>
        <b/>
        <sz val="18"/>
        <rFont val="方正小标宋简体"/>
        <family val="0"/>
      </rPr>
      <t>年上半年区级一般公共预算支出执行情况</t>
    </r>
  </si>
  <si>
    <r>
      <t>2020</t>
    </r>
    <r>
      <rPr>
        <b/>
        <sz val="22"/>
        <rFont val="方正小标宋简体"/>
        <family val="0"/>
      </rPr>
      <t>年上半年区级政府性基金收支预算执行情况</t>
    </r>
  </si>
  <si>
    <r>
      <t xml:space="preserve">    </t>
    </r>
    <r>
      <rPr>
        <b/>
        <sz val="10"/>
        <rFont val="宋体"/>
        <family val="0"/>
      </rPr>
      <t>国家电影事业发展专项</t>
    </r>
  </si>
  <si>
    <r>
      <t xml:space="preserve">    </t>
    </r>
    <r>
      <rPr>
        <b/>
        <sz val="9"/>
        <rFont val="宋体"/>
        <family val="0"/>
      </rPr>
      <t>国有土地收益基金支出</t>
    </r>
  </si>
  <si>
    <r>
      <t xml:space="preserve">    </t>
    </r>
    <r>
      <rPr>
        <b/>
        <sz val="9"/>
        <rFont val="宋体"/>
        <family val="0"/>
      </rPr>
      <t>国有土地使用权出让收入安排的支出</t>
    </r>
  </si>
  <si>
    <r>
      <t xml:space="preserve">    </t>
    </r>
    <r>
      <rPr>
        <b/>
        <sz val="9"/>
        <rFont val="宋体"/>
        <family val="0"/>
      </rPr>
      <t>农业土地开发资金安排的支出</t>
    </r>
  </si>
  <si>
    <r>
      <t xml:space="preserve">    </t>
    </r>
    <r>
      <rPr>
        <b/>
        <sz val="9"/>
        <rFont val="宋体"/>
        <family val="0"/>
      </rPr>
      <t>城市基础设施配套费安排的支出</t>
    </r>
  </si>
  <si>
    <r>
      <t xml:space="preserve">    </t>
    </r>
    <r>
      <rPr>
        <b/>
        <sz val="9"/>
        <rFont val="宋体"/>
        <family val="0"/>
      </rPr>
      <t>污水处理费安排的支出</t>
    </r>
  </si>
  <si>
    <r>
      <t xml:space="preserve">    </t>
    </r>
    <r>
      <rPr>
        <b/>
        <sz val="9"/>
        <rFont val="宋体"/>
        <family val="0"/>
      </rPr>
      <t>土地储备专项债券收入安排的支出</t>
    </r>
  </si>
  <si>
    <r>
      <t xml:space="preserve">    </t>
    </r>
    <r>
      <rPr>
        <b/>
        <sz val="9"/>
        <rFont val="宋体"/>
        <family val="0"/>
      </rPr>
      <t>棚户区改造专项债券收入</t>
    </r>
    <r>
      <rPr>
        <b/>
        <sz val="9"/>
        <rFont val="宋体"/>
        <family val="0"/>
      </rPr>
      <t>安排的支出</t>
    </r>
  </si>
  <si>
    <r>
      <t xml:space="preserve">    </t>
    </r>
    <r>
      <rPr>
        <b/>
        <sz val="9"/>
        <rFont val="宋体"/>
        <family val="0"/>
      </rPr>
      <t>国有土地使用权出让收入对应专项债务收入安排的支出</t>
    </r>
  </si>
  <si>
    <t>二、其他费用支出</t>
  </si>
  <si>
    <t>上年同期执行数</t>
  </si>
  <si>
    <t>上年
同期执行数</t>
  </si>
  <si>
    <t>上年同期执行数</t>
  </si>
  <si>
    <t>上年同期执行数</t>
  </si>
  <si>
    <t>单位：万元</t>
  </si>
  <si>
    <r>
      <t>2020</t>
    </r>
    <r>
      <rPr>
        <b/>
        <sz val="22"/>
        <rFont val="方正小标宋简体"/>
        <family val="0"/>
      </rPr>
      <t>年上半年区级国有资本经营预算执行情况</t>
    </r>
  </si>
  <si>
    <r>
      <t>占预算</t>
    </r>
    <r>
      <rPr>
        <b/>
        <sz val="10"/>
        <rFont val="Times New Roman"/>
        <family val="1"/>
      </rPr>
      <t>%</t>
    </r>
  </si>
  <si>
    <r>
      <t>备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3"/>
      </rPr>
      <t>注</t>
    </r>
  </si>
  <si>
    <r>
      <t>备</t>
    </r>
    <r>
      <rPr>
        <b/>
        <sz val="10"/>
        <rFont val="Times New Roman"/>
        <family val="1"/>
      </rPr>
      <t xml:space="preserve"> </t>
    </r>
    <r>
      <rPr>
        <b/>
        <sz val="10"/>
        <rFont val="黑体"/>
        <family val="3"/>
      </rPr>
      <t>注</t>
    </r>
  </si>
  <si>
    <r>
      <t>占预算</t>
    </r>
    <r>
      <rPr>
        <b/>
        <sz val="10"/>
        <color indexed="8"/>
        <rFont val="Times New Roman"/>
        <family val="1"/>
      </rPr>
      <t>%</t>
    </r>
  </si>
  <si>
    <r>
      <t>同比
增长</t>
    </r>
    <r>
      <rPr>
        <b/>
        <sz val="10"/>
        <color indexed="8"/>
        <rFont val="Times New Roman"/>
        <family val="1"/>
      </rPr>
      <t>%</t>
    </r>
  </si>
  <si>
    <r>
      <t>项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黑体"/>
        <family val="3"/>
      </rPr>
      <t>目</t>
    </r>
  </si>
  <si>
    <r>
      <t>2020</t>
    </r>
    <r>
      <rPr>
        <b/>
        <sz val="22"/>
        <rFont val="方正小标宋简体"/>
        <family val="0"/>
      </rPr>
      <t>年上半年区级社会保险基金预算执行情况</t>
    </r>
  </si>
  <si>
    <r>
      <t xml:space="preserve">一、解决历史遗留问题及改革
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成本支出</t>
    </r>
  </si>
  <si>
    <r>
      <t xml:space="preserve">   </t>
    </r>
    <r>
      <rPr>
        <b/>
        <sz val="10"/>
        <rFont val="宋体"/>
        <family val="0"/>
      </rPr>
      <t>房地产企业利润收入</t>
    </r>
  </si>
  <si>
    <r>
      <t xml:space="preserve">   </t>
    </r>
    <r>
      <rPr>
        <b/>
        <sz val="10"/>
        <rFont val="宋体"/>
        <family val="0"/>
      </rPr>
      <t>其他国有资本经营企业利润收入</t>
    </r>
  </si>
  <si>
    <t>二、产权转让收入</t>
  </si>
  <si>
    <t>四、其他国有资本经营预算支出</t>
  </si>
  <si>
    <r>
      <t xml:space="preserve">   </t>
    </r>
    <r>
      <rPr>
        <b/>
        <sz val="10"/>
        <rFont val="宋体"/>
        <family val="0"/>
      </rPr>
      <t>国有独资企业产权转让收入</t>
    </r>
  </si>
  <si>
    <t>五、转移性支出</t>
  </si>
  <si>
    <r>
      <t xml:space="preserve">        </t>
    </r>
    <r>
      <rPr>
        <b/>
        <sz val="10"/>
        <rFont val="宋体"/>
        <family val="0"/>
      </rPr>
      <t>调出资金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</si>
</sst>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"/>
    <numFmt numFmtId="187" formatCode="0.0_ "/>
    <numFmt numFmtId="188" formatCode="0.000"/>
    <numFmt numFmtId="189" formatCode="0.0000"/>
    <numFmt numFmtId="190" formatCode="[$-804]AM/PM\ h:mm:ss"/>
    <numFmt numFmtId="191" formatCode="[$-804]yyyy&quot;年&quot;m&quot;月&quot;d&quot;日&quot;\ dddd"/>
    <numFmt numFmtId="192" formatCode="0.0000000"/>
    <numFmt numFmtId="193" formatCode="0.000000"/>
    <numFmt numFmtId="194" formatCode="0.00000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2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1"/>
      <name val="Times New Roman"/>
      <family val="1"/>
    </font>
    <font>
      <b/>
      <sz val="22"/>
      <name val="方正小标宋简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方正小标宋简体"/>
      <family val="0"/>
    </font>
    <font>
      <sz val="11"/>
      <color indexed="8"/>
      <name val="等线"/>
      <family val="0"/>
    </font>
    <font>
      <b/>
      <sz val="10"/>
      <color indexed="8"/>
      <name val="宋体"/>
      <family val="0"/>
    </font>
    <font>
      <sz val="10"/>
      <color indexed="10"/>
      <name val="Times New Roman"/>
      <family val="1"/>
    </font>
    <font>
      <b/>
      <sz val="10"/>
      <name val="黑体"/>
      <family val="3"/>
    </font>
    <font>
      <b/>
      <sz val="10"/>
      <color indexed="8"/>
      <name val="黑体"/>
      <family val="3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4" fillId="0" borderId="0" applyProtection="0">
      <alignment/>
    </xf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85" fontId="5" fillId="0" borderId="10" xfId="42" applyNumberFormat="1" applyFont="1" applyFill="1" applyBorder="1" applyAlignment="1">
      <alignment horizontal="right" vertical="center"/>
      <protection/>
    </xf>
    <xf numFmtId="185" fontId="5" fillId="0" borderId="11" xfId="42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5" fillId="0" borderId="12" xfId="0" applyNumberFormat="1" applyFont="1" applyFill="1" applyBorder="1" applyAlignment="1">
      <alignment horizontal="center" vertical="center" wrapText="1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0" xfId="42" applyNumberFormat="1" applyFont="1" applyFill="1" applyBorder="1" applyAlignment="1">
      <alignment horizontal="right" vertical="center"/>
      <protection/>
    </xf>
    <xf numFmtId="41" fontId="5" fillId="0" borderId="10" xfId="42" applyNumberFormat="1" applyFont="1" applyFill="1" applyBorder="1" applyAlignment="1">
      <alignment horizontal="center" vertical="center"/>
      <protection/>
    </xf>
    <xf numFmtId="185" fontId="5" fillId="0" borderId="1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84" fontId="5" fillId="0" borderId="0" xfId="42" applyNumberFormat="1" applyFont="1" applyFill="1" applyBorder="1" applyAlignment="1">
      <alignment horizontal="right" vertical="center"/>
      <protection/>
    </xf>
    <xf numFmtId="41" fontId="5" fillId="0" borderId="11" xfId="0" applyNumberFormat="1" applyFont="1" applyFill="1" applyBorder="1" applyAlignment="1">
      <alignment horizontal="right" vertical="center"/>
    </xf>
    <xf numFmtId="2" fontId="5" fillId="0" borderId="13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right" vertical="center"/>
    </xf>
    <xf numFmtId="189" fontId="5" fillId="0" borderId="14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8" fillId="0" borderId="13" xfId="42" applyFont="1" applyFill="1" applyBorder="1" applyAlignment="1">
      <alignment horizontal="center" vertical="center" wrapText="1"/>
      <protection/>
    </xf>
    <xf numFmtId="1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8" fillId="0" borderId="13" xfId="4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 vertical="center"/>
    </xf>
    <xf numFmtId="0" fontId="8" fillId="0" borderId="12" xfId="42" applyFont="1" applyFill="1" applyBorder="1" applyAlignment="1">
      <alignment horizontal="center" vertical="center"/>
      <protection/>
    </xf>
    <xf numFmtId="1" fontId="8" fillId="0" borderId="12" xfId="42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1" fontId="8" fillId="0" borderId="10" xfId="42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indent="1"/>
    </xf>
    <xf numFmtId="0" fontId="36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/>
    </xf>
    <xf numFmtId="0" fontId="8" fillId="0" borderId="13" xfId="42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184" fontId="5" fillId="0" borderId="21" xfId="42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14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10" xfId="42" applyNumberFormat="1" applyFont="1" applyFill="1" applyBorder="1" applyAlignment="1">
      <alignment horizontal="right" vertical="center"/>
      <protection/>
    </xf>
    <xf numFmtId="184" fontId="5" fillId="0" borderId="10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1" fontId="5" fillId="0" borderId="14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right" vertical="center"/>
    </xf>
    <xf numFmtId="1" fontId="5" fillId="0" borderId="16" xfId="0" applyNumberFormat="1" applyFont="1" applyFill="1" applyBorder="1" applyAlignment="1">
      <alignment horizontal="right" vertical="center"/>
    </xf>
    <xf numFmtId="1" fontId="8" fillId="0" borderId="12" xfId="0" applyNumberFormat="1" applyFont="1" applyFill="1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13" xfId="42" applyNumberFormat="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3" xfId="42" applyNumberFormat="1" applyFont="1" applyFill="1" applyBorder="1" applyAlignment="1">
      <alignment horizontal="center" vertical="center" wrapText="1"/>
      <protection/>
    </xf>
    <xf numFmtId="185" fontId="5" fillId="0" borderId="0" xfId="42" applyNumberFormat="1" applyFont="1" applyFill="1" applyBorder="1" applyAlignment="1">
      <alignment horizontal="right" vertical="center"/>
      <protection/>
    </xf>
    <xf numFmtId="185" fontId="5" fillId="0" borderId="13" xfId="42" applyNumberFormat="1" applyFont="1" applyFill="1" applyBorder="1" applyAlignment="1">
      <alignment horizontal="right" vertical="center"/>
      <protection/>
    </xf>
    <xf numFmtId="185" fontId="5" fillId="0" borderId="13" xfId="0" applyNumberFormat="1" applyFont="1" applyFill="1" applyBorder="1" applyAlignment="1">
      <alignment vertical="center"/>
    </xf>
    <xf numFmtId="41" fontId="5" fillId="0" borderId="13" xfId="42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184" fontId="5" fillId="0" borderId="22" xfId="0" applyNumberFormat="1" applyFont="1" applyFill="1" applyBorder="1" applyAlignment="1">
      <alignment horizontal="right" vertical="center"/>
    </xf>
    <xf numFmtId="1" fontId="8" fillId="0" borderId="13" xfId="42" applyNumberFormat="1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2" fontId="5" fillId="0" borderId="13" xfId="42" applyNumberFormat="1" applyFont="1" applyFill="1" applyBorder="1" applyAlignment="1">
      <alignment horizontal="right" vertical="center"/>
      <protection/>
    </xf>
    <xf numFmtId="2" fontId="5" fillId="0" borderId="10" xfId="42" applyNumberFormat="1" applyFont="1" applyFill="1" applyBorder="1" applyAlignment="1">
      <alignment horizontal="right" vertical="center"/>
      <protection/>
    </xf>
    <xf numFmtId="1" fontId="5" fillId="0" borderId="10" xfId="42" applyNumberFormat="1" applyFont="1" applyFill="1" applyBorder="1" applyAlignment="1">
      <alignment horizontal="right" vertical="center"/>
      <protection/>
    </xf>
    <xf numFmtId="1" fontId="0" fillId="0" borderId="10" xfId="0" applyNumberForma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84" fontId="5" fillId="0" borderId="11" xfId="42" applyNumberFormat="1" applyFont="1" applyFill="1" applyBorder="1" applyAlignment="1">
      <alignment horizontal="right" vertical="center"/>
      <protection/>
    </xf>
    <xf numFmtId="0" fontId="4" fillId="0" borderId="11" xfId="0" applyFont="1" applyFill="1" applyBorder="1" applyAlignment="1">
      <alignment vertical="center"/>
    </xf>
    <xf numFmtId="184" fontId="35" fillId="0" borderId="13" xfId="43" applyNumberFormat="1" applyFont="1" applyFill="1" applyBorder="1" applyAlignment="1">
      <alignment horizontal="left" vertical="center" wrapText="1"/>
    </xf>
    <xf numFmtId="184" fontId="35" fillId="0" borderId="10" xfId="43" applyNumberFormat="1" applyFont="1" applyFill="1" applyBorder="1" applyAlignment="1">
      <alignment horizontal="left" vertical="center" wrapText="1"/>
    </xf>
    <xf numFmtId="184" fontId="35" fillId="0" borderId="10" xfId="43" applyNumberFormat="1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 vertical="center" wrapText="1"/>
    </xf>
    <xf numFmtId="1" fontId="37" fillId="0" borderId="13" xfId="0" applyNumberFormat="1" applyFont="1" applyFill="1" applyBorder="1" applyAlignment="1">
      <alignment horizontal="center" vertical="center" wrapText="1"/>
    </xf>
    <xf numFmtId="1" fontId="37" fillId="0" borderId="13" xfId="42" applyNumberFormat="1" applyFont="1" applyFill="1" applyBorder="1" applyAlignment="1">
      <alignment horizontal="center" vertical="center" wrapText="1"/>
      <protection/>
    </xf>
    <xf numFmtId="185" fontId="40" fillId="0" borderId="0" xfId="43" applyNumberFormat="1" applyFont="1" applyFill="1" applyBorder="1" applyAlignment="1">
      <alignment horizontal="left" vertical="center"/>
    </xf>
    <xf numFmtId="184" fontId="40" fillId="0" borderId="0" xfId="43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41" fillId="0" borderId="0" xfId="43" applyNumberFormat="1" applyFont="1" applyFill="1" applyBorder="1" applyAlignment="1" applyProtection="1">
      <alignment horizontal="center" vertical="center"/>
      <protection locked="0"/>
    </xf>
    <xf numFmtId="0" fontId="42" fillId="0" borderId="0" xfId="43" applyNumberFormat="1" applyFont="1" applyFill="1" applyBorder="1" applyAlignment="1" applyProtection="1">
      <alignment horizontal="center" vertical="center"/>
      <protection locked="0"/>
    </xf>
    <xf numFmtId="185" fontId="7" fillId="0" borderId="0" xfId="43" applyNumberFormat="1" applyFont="1" applyFill="1" applyBorder="1" applyAlignment="1">
      <alignment horizontal="center" vertical="center"/>
    </xf>
    <xf numFmtId="184" fontId="7" fillId="0" borderId="0" xfId="43" applyNumberFormat="1" applyFont="1" applyFill="1" applyBorder="1" applyAlignment="1">
      <alignment horizontal="center" vertical="center"/>
    </xf>
    <xf numFmtId="184" fontId="39" fillId="0" borderId="13" xfId="43" applyNumberFormat="1" applyFont="1" applyFill="1" applyBorder="1" applyAlignment="1">
      <alignment horizontal="center" vertical="center" wrapText="1"/>
    </xf>
    <xf numFmtId="2" fontId="5" fillId="0" borderId="13" xfId="58" applyNumberFormat="1" applyFont="1" applyFill="1" applyBorder="1" applyAlignment="1">
      <alignment horizontal="center" vertical="center" wrapText="1"/>
    </xf>
    <xf numFmtId="184" fontId="5" fillId="0" borderId="13" xfId="43" applyNumberFormat="1" applyFont="1" applyFill="1" applyBorder="1" applyAlignment="1">
      <alignment horizontal="center" vertical="center" wrapText="1"/>
    </xf>
    <xf numFmtId="184" fontId="5" fillId="0" borderId="13" xfId="58" applyNumberFormat="1" applyFont="1" applyFill="1" applyBorder="1" applyAlignment="1">
      <alignment horizontal="center" vertical="center" wrapText="1"/>
    </xf>
    <xf numFmtId="184" fontId="39" fillId="0" borderId="10" xfId="43" applyNumberFormat="1" applyFont="1" applyFill="1" applyBorder="1" applyAlignment="1">
      <alignment horizontal="center" vertical="center" wrapText="1"/>
    </xf>
    <xf numFmtId="184" fontId="5" fillId="0" borderId="10" xfId="43" applyNumberFormat="1" applyFont="1" applyFill="1" applyBorder="1" applyAlignment="1">
      <alignment horizontal="center" vertical="center" wrapText="1"/>
    </xf>
    <xf numFmtId="2" fontId="5" fillId="0" borderId="10" xfId="58" applyNumberFormat="1" applyFont="1" applyFill="1" applyBorder="1" applyAlignment="1">
      <alignment horizontal="center" vertical="center" wrapText="1"/>
    </xf>
    <xf numFmtId="184" fontId="5" fillId="0" borderId="10" xfId="58" applyNumberFormat="1" applyFont="1" applyFill="1" applyBorder="1" applyAlignment="1">
      <alignment horizontal="center" vertical="center" wrapText="1"/>
    </xf>
    <xf numFmtId="184" fontId="39" fillId="0" borderId="10" xfId="43" applyNumberFormat="1" applyFont="1" applyFill="1" applyBorder="1" applyAlignment="1">
      <alignment vertical="center" wrapText="1"/>
    </xf>
    <xf numFmtId="0" fontId="5" fillId="0" borderId="10" xfId="58" applyNumberFormat="1" applyFont="1" applyFill="1" applyBorder="1" applyAlignment="1">
      <alignment horizontal="center" vertical="center" wrapText="1"/>
    </xf>
    <xf numFmtId="49" fontId="5" fillId="0" borderId="10" xfId="58" applyNumberFormat="1" applyFont="1" applyFill="1" applyBorder="1" applyAlignment="1">
      <alignment horizontal="center" vertical="center" wrapText="1"/>
    </xf>
    <xf numFmtId="1" fontId="5" fillId="0" borderId="10" xfId="58" applyNumberFormat="1" applyFont="1" applyFill="1" applyBorder="1" applyAlignment="1">
      <alignment horizontal="center" vertical="center" wrapText="1"/>
    </xf>
    <xf numFmtId="184" fontId="39" fillId="0" borderId="11" xfId="43" applyNumberFormat="1" applyFont="1" applyFill="1" applyBorder="1" applyAlignment="1">
      <alignment horizontal="justify" vertical="center" wrapText="1"/>
    </xf>
    <xf numFmtId="184" fontId="5" fillId="0" borderId="11" xfId="58" applyNumberFormat="1" applyFont="1" applyFill="1" applyBorder="1" applyAlignment="1">
      <alignment horizontal="center" vertical="center" wrapText="1"/>
    </xf>
    <xf numFmtId="49" fontId="5" fillId="0" borderId="11" xfId="58" applyNumberFormat="1" applyFont="1" applyFill="1" applyBorder="1" applyAlignment="1">
      <alignment horizontal="center" vertical="center" wrapText="1"/>
    </xf>
    <xf numFmtId="1" fontId="5" fillId="0" borderId="11" xfId="58" applyNumberFormat="1" applyFont="1" applyFill="1" applyBorder="1" applyAlignment="1">
      <alignment horizontal="center" vertical="center" wrapText="1"/>
    </xf>
    <xf numFmtId="184" fontId="35" fillId="0" borderId="11" xfId="43" applyNumberFormat="1" applyFont="1" applyFill="1" applyBorder="1" applyAlignment="1">
      <alignment vertical="center" wrapText="1"/>
    </xf>
    <xf numFmtId="184" fontId="5" fillId="0" borderId="11" xfId="43" applyNumberFormat="1" applyFont="1" applyFill="1" applyBorder="1" applyAlignment="1">
      <alignment horizontal="center" vertical="center" wrapText="1"/>
    </xf>
    <xf numFmtId="2" fontId="5" fillId="0" borderId="11" xfId="58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5" fillId="0" borderId="13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3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38" fillId="0" borderId="12" xfId="44" applyNumberFormat="1" applyFont="1" applyFill="1" applyBorder="1" applyAlignment="1">
      <alignment horizontal="center" vertical="center" shrinkToFit="1"/>
    </xf>
    <xf numFmtId="0" fontId="39" fillId="0" borderId="13" xfId="44" applyNumberFormat="1" applyFont="1" applyFill="1" applyBorder="1" applyAlignment="1">
      <alignment horizontal="center" vertical="center" shrinkToFit="1"/>
    </xf>
    <xf numFmtId="0" fontId="38" fillId="0" borderId="12" xfId="44" applyNumberFormat="1" applyFont="1" applyFill="1" applyBorder="1" applyAlignment="1">
      <alignment horizontal="center" vertical="center" wrapText="1"/>
    </xf>
    <xf numFmtId="0" fontId="39" fillId="0" borderId="13" xfId="44" applyNumberFormat="1" applyFont="1" applyFill="1" applyBorder="1" applyAlignment="1">
      <alignment horizontal="center" vertical="center" wrapText="1"/>
    </xf>
    <xf numFmtId="1" fontId="39" fillId="0" borderId="13" xfId="44" applyNumberFormat="1" applyFont="1" applyFill="1" applyBorder="1" applyAlignment="1">
      <alignment horizontal="center" vertical="center" wrapText="1"/>
    </xf>
    <xf numFmtId="0" fontId="38" fillId="0" borderId="12" xfId="45" applyNumberFormat="1" applyFont="1" applyFill="1" applyBorder="1" applyAlignment="1">
      <alignment horizontal="center" vertical="center" wrapText="1"/>
    </xf>
    <xf numFmtId="0" fontId="39" fillId="0" borderId="13" xfId="45" applyNumberFormat="1" applyFont="1" applyFill="1" applyBorder="1" applyAlignment="1">
      <alignment horizontal="center" vertical="center" wrapText="1"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02年地方预算表市级" xfId="42"/>
    <cellStyle name="常规_2012年国有资本经营预算报表（只含山东省本级报省人代会审议2）" xfId="43"/>
    <cellStyle name="常规_全市社保基金收入" xfId="44"/>
    <cellStyle name="常规_全市社保基金支出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千位分隔[0] 2 2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zoomScalePageLayoutView="0" workbookViewId="0" topLeftCell="A1">
      <selection activeCell="A2" sqref="A2:G2"/>
    </sheetView>
  </sheetViews>
  <sheetFormatPr defaultColWidth="9.00390625" defaultRowHeight="14.25"/>
  <cols>
    <col min="1" max="1" width="21.50390625" style="2" customWidth="1"/>
    <col min="2" max="3" width="9.375" style="2" customWidth="1"/>
    <col min="4" max="4" width="8.00390625" style="2" customWidth="1"/>
    <col min="5" max="5" width="8.50390625" style="2" customWidth="1"/>
    <col min="6" max="6" width="8.25390625" style="2" customWidth="1"/>
    <col min="7" max="7" width="21.375" style="2" customWidth="1"/>
    <col min="8" max="8" width="9.00390625" style="2" customWidth="1"/>
    <col min="9" max="9" width="16.75390625" style="2" customWidth="1"/>
    <col min="10" max="16384" width="9.00390625" style="2" customWidth="1"/>
  </cols>
  <sheetData>
    <row r="1" ht="28.5" customHeight="1">
      <c r="A1" s="1" t="s">
        <v>47</v>
      </c>
    </row>
    <row r="2" spans="1:7" ht="30.75" customHeight="1">
      <c r="A2" s="163" t="s">
        <v>126</v>
      </c>
      <c r="B2" s="163"/>
      <c r="C2" s="163"/>
      <c r="D2" s="163"/>
      <c r="E2" s="163"/>
      <c r="F2" s="163"/>
      <c r="G2" s="163"/>
    </row>
    <row r="3" spans="1:7" ht="19.5" customHeight="1">
      <c r="A3" s="3"/>
      <c r="B3" s="3"/>
      <c r="C3" s="3"/>
      <c r="D3" s="3"/>
      <c r="E3" s="3"/>
      <c r="F3" s="164" t="s">
        <v>0</v>
      </c>
      <c r="G3" s="164"/>
    </row>
    <row r="4" spans="1:7" ht="33" customHeight="1">
      <c r="A4" s="40" t="s">
        <v>1</v>
      </c>
      <c r="B4" s="10" t="s">
        <v>53</v>
      </c>
      <c r="C4" s="25" t="s">
        <v>55</v>
      </c>
      <c r="D4" s="10" t="s">
        <v>48</v>
      </c>
      <c r="E4" s="91" t="s">
        <v>143</v>
      </c>
      <c r="F4" s="41" t="s">
        <v>56</v>
      </c>
      <c r="G4" s="42" t="s">
        <v>37</v>
      </c>
    </row>
    <row r="5" spans="1:8" ht="26.25" customHeight="1">
      <c r="A5" s="43" t="s">
        <v>85</v>
      </c>
      <c r="B5" s="81">
        <f>B6+B21</f>
        <v>231140</v>
      </c>
      <c r="C5" s="81">
        <f>C6+C21</f>
        <v>140218</v>
      </c>
      <c r="D5" s="5">
        <f>C5/B5*100</f>
        <v>60.663667041619796</v>
      </c>
      <c r="E5" s="81">
        <f>E6+E21</f>
        <v>138590</v>
      </c>
      <c r="F5" s="15">
        <f>C5/E5*100-100</f>
        <v>1.1746879284219744</v>
      </c>
      <c r="G5" s="14"/>
      <c r="H5" s="44"/>
    </row>
    <row r="6" spans="1:7" ht="26.25" customHeight="1">
      <c r="A6" s="45" t="s">
        <v>2</v>
      </c>
      <c r="B6" s="82">
        <f>B7+SUM(B8:B20)</f>
        <v>200308</v>
      </c>
      <c r="C6" s="82">
        <f>C7+SUM(C8:C20)</f>
        <v>104129</v>
      </c>
      <c r="D6" s="5">
        <f>C6/B6*100</f>
        <v>51.98444395630729</v>
      </c>
      <c r="E6" s="82">
        <f>E7+SUM(E8:E20)</f>
        <v>120546</v>
      </c>
      <c r="F6" s="15">
        <f>C6/E6*100-100</f>
        <v>-13.618867486270801</v>
      </c>
      <c r="G6" s="46"/>
    </row>
    <row r="7" spans="1:7" ht="26.25" customHeight="1">
      <c r="A7" s="47" t="s">
        <v>3</v>
      </c>
      <c r="B7" s="82">
        <v>66986</v>
      </c>
      <c r="C7" s="82">
        <v>31081</v>
      </c>
      <c r="D7" s="5">
        <f aca="true" t="shared" si="0" ref="D7:D26">C7/B7*100</f>
        <v>46.39924760397695</v>
      </c>
      <c r="E7" s="82">
        <v>36615</v>
      </c>
      <c r="F7" s="15">
        <f aca="true" t="shared" si="1" ref="F7:F26">C7/E7*100-100</f>
        <v>-15.11402430697801</v>
      </c>
      <c r="G7" s="46"/>
    </row>
    <row r="8" spans="1:7" ht="26.25" customHeight="1">
      <c r="A8" s="47" t="s">
        <v>4</v>
      </c>
      <c r="B8" s="82">
        <v>13787</v>
      </c>
      <c r="C8" s="82">
        <v>7580</v>
      </c>
      <c r="D8" s="5">
        <f t="shared" si="0"/>
        <v>54.97932835279611</v>
      </c>
      <c r="E8" s="82">
        <v>9521</v>
      </c>
      <c r="F8" s="15">
        <f t="shared" si="1"/>
        <v>-20.386514021636387</v>
      </c>
      <c r="G8" s="48"/>
    </row>
    <row r="9" spans="1:7" ht="26.25" customHeight="1">
      <c r="A9" s="47" t="s">
        <v>5</v>
      </c>
      <c r="B9" s="82">
        <v>6069</v>
      </c>
      <c r="C9" s="82">
        <v>4357</v>
      </c>
      <c r="D9" s="5">
        <f t="shared" si="0"/>
        <v>71.79106936892404</v>
      </c>
      <c r="E9" s="82">
        <v>3607</v>
      </c>
      <c r="F9" s="15">
        <f t="shared" si="1"/>
        <v>20.79290268921541</v>
      </c>
      <c r="G9" s="46"/>
    </row>
    <row r="10" spans="1:7" ht="26.25" customHeight="1">
      <c r="A10" s="47" t="s">
        <v>6</v>
      </c>
      <c r="B10" s="82">
        <v>6232</v>
      </c>
      <c r="C10" s="82">
        <v>2397</v>
      </c>
      <c r="D10" s="5">
        <f t="shared" si="0"/>
        <v>38.4627727856226</v>
      </c>
      <c r="E10" s="82">
        <v>3332</v>
      </c>
      <c r="F10" s="15">
        <f t="shared" si="1"/>
        <v>-28.06122448979592</v>
      </c>
      <c r="G10" s="49"/>
    </row>
    <row r="11" spans="1:7" ht="26.25" customHeight="1">
      <c r="A11" s="47" t="s">
        <v>7</v>
      </c>
      <c r="B11" s="82">
        <v>10468</v>
      </c>
      <c r="C11" s="82">
        <v>4853</v>
      </c>
      <c r="D11" s="5">
        <f t="shared" si="0"/>
        <v>46.360336262896446</v>
      </c>
      <c r="E11" s="82">
        <v>5471</v>
      </c>
      <c r="F11" s="15">
        <f t="shared" si="1"/>
        <v>-11.295923962712479</v>
      </c>
      <c r="G11" s="46"/>
    </row>
    <row r="12" spans="1:7" ht="26.25" customHeight="1">
      <c r="A12" s="47" t="s">
        <v>8</v>
      </c>
      <c r="B12" s="82">
        <v>8469</v>
      </c>
      <c r="C12" s="82">
        <v>2200</v>
      </c>
      <c r="D12" s="5">
        <f t="shared" si="0"/>
        <v>25.97709292714606</v>
      </c>
      <c r="E12" s="82">
        <v>5518</v>
      </c>
      <c r="F12" s="15">
        <f t="shared" si="1"/>
        <v>-60.13048205871693</v>
      </c>
      <c r="G12" s="46"/>
    </row>
    <row r="13" spans="1:7" ht="26.25" customHeight="1">
      <c r="A13" s="47" t="s">
        <v>9</v>
      </c>
      <c r="B13" s="82">
        <v>2333</v>
      </c>
      <c r="C13" s="82">
        <v>1229</v>
      </c>
      <c r="D13" s="5">
        <f t="shared" si="0"/>
        <v>52.67895413630519</v>
      </c>
      <c r="E13" s="82">
        <v>1223</v>
      </c>
      <c r="F13" s="15">
        <f t="shared" si="1"/>
        <v>0.49059689288635866</v>
      </c>
      <c r="G13" s="46"/>
    </row>
    <row r="14" spans="1:7" ht="26.25" customHeight="1">
      <c r="A14" s="47" t="s">
        <v>10</v>
      </c>
      <c r="B14" s="82">
        <v>20497</v>
      </c>
      <c r="C14" s="82">
        <v>4874</v>
      </c>
      <c r="D14" s="5">
        <f t="shared" si="0"/>
        <v>23.77908962287164</v>
      </c>
      <c r="E14" s="82">
        <v>15835</v>
      </c>
      <c r="F14" s="15">
        <f t="shared" si="1"/>
        <v>-69.22008209662141</v>
      </c>
      <c r="G14" s="46"/>
    </row>
    <row r="15" spans="1:7" ht="26.25" customHeight="1">
      <c r="A15" s="47" t="s">
        <v>11</v>
      </c>
      <c r="B15" s="82">
        <v>26958</v>
      </c>
      <c r="C15" s="82">
        <v>18820</v>
      </c>
      <c r="D15" s="5">
        <f t="shared" si="0"/>
        <v>69.81230061577268</v>
      </c>
      <c r="E15" s="82">
        <v>21155</v>
      </c>
      <c r="F15" s="15">
        <f t="shared" si="1"/>
        <v>-11.037579768376276</v>
      </c>
      <c r="G15" s="11"/>
    </row>
    <row r="16" spans="1:7" ht="26.25" customHeight="1">
      <c r="A16" s="47" t="s">
        <v>12</v>
      </c>
      <c r="B16" s="82">
        <v>16514</v>
      </c>
      <c r="C16" s="82">
        <v>10244</v>
      </c>
      <c r="D16" s="5">
        <f t="shared" si="0"/>
        <v>62.03221509022647</v>
      </c>
      <c r="E16" s="82">
        <v>8417</v>
      </c>
      <c r="F16" s="15">
        <f t="shared" si="1"/>
        <v>21.70607104669122</v>
      </c>
      <c r="G16" s="11"/>
    </row>
    <row r="17" spans="1:7" ht="26.25" customHeight="1">
      <c r="A17" s="47" t="s">
        <v>13</v>
      </c>
      <c r="B17" s="82">
        <v>27</v>
      </c>
      <c r="C17" s="82">
        <v>475</v>
      </c>
      <c r="D17" s="5">
        <f t="shared" si="0"/>
        <v>1759.2592592592591</v>
      </c>
      <c r="E17" s="82">
        <v>26</v>
      </c>
      <c r="F17" s="15">
        <f t="shared" si="1"/>
        <v>1726.923076923077</v>
      </c>
      <c r="G17" s="11"/>
    </row>
    <row r="18" spans="1:7" ht="26.25" customHeight="1">
      <c r="A18" s="47" t="s">
        <v>14</v>
      </c>
      <c r="B18" s="82">
        <v>19324</v>
      </c>
      <c r="C18" s="82">
        <v>15547</v>
      </c>
      <c r="D18" s="5">
        <f t="shared" si="0"/>
        <v>80.45435727592631</v>
      </c>
      <c r="E18" s="82">
        <v>8675</v>
      </c>
      <c r="F18" s="15">
        <f t="shared" si="1"/>
        <v>79.21613832853026</v>
      </c>
      <c r="G18" s="11"/>
    </row>
    <row r="19" spans="1:7" ht="26.25" customHeight="1">
      <c r="A19" s="50" t="s">
        <v>63</v>
      </c>
      <c r="B19" s="82">
        <v>1731</v>
      </c>
      <c r="C19" s="82">
        <v>472</v>
      </c>
      <c r="D19" s="5">
        <f t="shared" si="0"/>
        <v>27.26747544771808</v>
      </c>
      <c r="E19" s="82">
        <v>710</v>
      </c>
      <c r="F19" s="15">
        <f t="shared" si="1"/>
        <v>-33.52112676056338</v>
      </c>
      <c r="G19" s="11"/>
    </row>
    <row r="20" spans="1:7" ht="26.25" customHeight="1">
      <c r="A20" s="47" t="s">
        <v>100</v>
      </c>
      <c r="B20" s="82">
        <v>913</v>
      </c>
      <c r="C20" s="82"/>
      <c r="D20" s="5"/>
      <c r="E20" s="82">
        <v>441</v>
      </c>
      <c r="F20" s="15">
        <f t="shared" si="1"/>
        <v>-100</v>
      </c>
      <c r="G20" s="11"/>
    </row>
    <row r="21" spans="1:7" ht="26.25" customHeight="1">
      <c r="A21" s="45" t="s">
        <v>15</v>
      </c>
      <c r="B21" s="82">
        <f>B22+B23+B24+B25+B26</f>
        <v>30832</v>
      </c>
      <c r="C21" s="82">
        <f>C22+C23+C24+C25+C26</f>
        <v>36089</v>
      </c>
      <c r="D21" s="5">
        <f t="shared" si="0"/>
        <v>117.05046704722366</v>
      </c>
      <c r="E21" s="82">
        <f>E22+E23+E24+E25+E26</f>
        <v>18044</v>
      </c>
      <c r="F21" s="15">
        <f t="shared" si="1"/>
        <v>100.00554200842387</v>
      </c>
      <c r="G21" s="12"/>
    </row>
    <row r="22" spans="1:7" ht="26.25" customHeight="1">
      <c r="A22" s="47" t="s">
        <v>16</v>
      </c>
      <c r="B22" s="81">
        <v>8945</v>
      </c>
      <c r="C22" s="81">
        <v>4106</v>
      </c>
      <c r="D22" s="5">
        <f t="shared" si="0"/>
        <v>45.90273896031302</v>
      </c>
      <c r="E22" s="81">
        <v>4620</v>
      </c>
      <c r="F22" s="15">
        <f t="shared" si="1"/>
        <v>-11.125541125541133</v>
      </c>
      <c r="G22" s="13"/>
    </row>
    <row r="23" spans="1:7" ht="26.25" customHeight="1">
      <c r="A23" s="47" t="s">
        <v>17</v>
      </c>
      <c r="B23" s="81">
        <v>2672</v>
      </c>
      <c r="C23" s="81">
        <v>1544</v>
      </c>
      <c r="D23" s="5">
        <f t="shared" si="0"/>
        <v>57.784431137724546</v>
      </c>
      <c r="E23" s="81">
        <v>1158</v>
      </c>
      <c r="F23" s="15">
        <f t="shared" si="1"/>
        <v>33.333333333333314</v>
      </c>
      <c r="G23" s="13"/>
    </row>
    <row r="24" spans="1:7" ht="26.25" customHeight="1">
      <c r="A24" s="47" t="s">
        <v>18</v>
      </c>
      <c r="B24" s="81">
        <v>14496</v>
      </c>
      <c r="C24" s="81">
        <v>23060</v>
      </c>
      <c r="D24" s="5">
        <f t="shared" si="0"/>
        <v>159.07836644591612</v>
      </c>
      <c r="E24" s="81">
        <v>7973</v>
      </c>
      <c r="F24" s="15">
        <f t="shared" si="1"/>
        <v>189.22613821648065</v>
      </c>
      <c r="G24" s="13"/>
    </row>
    <row r="25" spans="1:7" ht="26.25" customHeight="1">
      <c r="A25" s="51" t="s">
        <v>58</v>
      </c>
      <c r="B25" s="81">
        <v>4619</v>
      </c>
      <c r="C25" s="81">
        <v>6958</v>
      </c>
      <c r="D25" s="5">
        <f t="shared" si="0"/>
        <v>150.6386663780039</v>
      </c>
      <c r="E25" s="81">
        <v>4253</v>
      </c>
      <c r="F25" s="15">
        <f t="shared" si="1"/>
        <v>63.60216317893253</v>
      </c>
      <c r="G25" s="13"/>
    </row>
    <row r="26" spans="1:7" ht="26.25" customHeight="1">
      <c r="A26" s="52" t="s">
        <v>19</v>
      </c>
      <c r="B26" s="83">
        <v>100</v>
      </c>
      <c r="C26" s="83">
        <v>421</v>
      </c>
      <c r="D26" s="6">
        <f t="shared" si="0"/>
        <v>421</v>
      </c>
      <c r="E26" s="83">
        <v>40</v>
      </c>
      <c r="F26" s="30">
        <f t="shared" si="1"/>
        <v>952.5</v>
      </c>
      <c r="G26" s="20"/>
    </row>
    <row r="27" ht="14.25">
      <c r="A27" s="53"/>
    </row>
    <row r="28" ht="14.25">
      <c r="A28" s="53"/>
    </row>
    <row r="29" ht="14.25">
      <c r="A29" s="53"/>
    </row>
  </sheetData>
  <sheetProtection/>
  <mergeCells count="2">
    <mergeCell ref="A2:G2"/>
    <mergeCell ref="F3:G3"/>
  </mergeCells>
  <printOptions horizontalCentered="1"/>
  <pageMargins left="0.71" right="0.66" top="0.5118110236220472" bottom="0.4330708661417323" header="0.1968503937007874" footer="0.2362204724409449"/>
  <pageSetup horizontalDpi="1200" verticalDpi="12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zoomScalePageLayoutView="0" workbookViewId="0" topLeftCell="A1">
      <selection activeCell="A2" sqref="A2:G2"/>
    </sheetView>
  </sheetViews>
  <sheetFormatPr defaultColWidth="9.00390625" defaultRowHeight="14.25"/>
  <cols>
    <col min="1" max="1" width="22.625" style="3" customWidth="1"/>
    <col min="2" max="2" width="9.125" style="3" customWidth="1"/>
    <col min="3" max="3" width="8.875" style="3" customWidth="1"/>
    <col min="4" max="4" width="9.25390625" style="3" customWidth="1"/>
    <col min="5" max="5" width="8.50390625" style="3" customWidth="1"/>
    <col min="6" max="6" width="10.50390625" style="3" customWidth="1"/>
    <col min="7" max="7" width="20.00390625" style="3" customWidth="1"/>
    <col min="8" max="16384" width="9.00390625" style="3" customWidth="1"/>
  </cols>
  <sheetData>
    <row r="1" spans="1:254" ht="28.5" customHeight="1">
      <c r="A1" s="18" t="s">
        <v>49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7" ht="30.75" customHeight="1">
      <c r="A2" s="163" t="s">
        <v>127</v>
      </c>
      <c r="B2" s="163"/>
      <c r="C2" s="163"/>
      <c r="D2" s="163"/>
      <c r="E2" s="163"/>
      <c r="F2" s="163"/>
      <c r="G2" s="163"/>
    </row>
    <row r="3" spans="1:7" ht="19.5" customHeight="1">
      <c r="A3" s="4"/>
      <c r="B3" s="4"/>
      <c r="C3" s="4"/>
      <c r="D3" s="4"/>
      <c r="E3" s="4"/>
      <c r="F3" s="4"/>
      <c r="G3" s="39" t="s">
        <v>0</v>
      </c>
    </row>
    <row r="4" spans="1:8" ht="33" customHeight="1">
      <c r="A4" s="54" t="s">
        <v>20</v>
      </c>
      <c r="B4" s="38" t="s">
        <v>143</v>
      </c>
      <c r="C4" s="26" t="s">
        <v>60</v>
      </c>
      <c r="D4" s="29" t="s">
        <v>54</v>
      </c>
      <c r="E4" s="17" t="s">
        <v>48</v>
      </c>
      <c r="F4" s="41" t="s">
        <v>56</v>
      </c>
      <c r="G4" s="55" t="s">
        <v>21</v>
      </c>
      <c r="H4" s="56"/>
    </row>
    <row r="5" spans="1:7" ht="26.25" customHeight="1">
      <c r="A5" s="57" t="s">
        <v>84</v>
      </c>
      <c r="B5" s="84">
        <f>SUM(B6:B28)</f>
        <v>148397</v>
      </c>
      <c r="C5" s="84">
        <f>SUM(C6:C28)</f>
        <v>305253</v>
      </c>
      <c r="D5" s="84">
        <f>SUM(D6:D28)</f>
        <v>148490</v>
      </c>
      <c r="E5" s="21">
        <f>D5/C5*100</f>
        <v>48.6448945628708</v>
      </c>
      <c r="F5" s="21">
        <f>(D5-B5)/B5*100</f>
        <v>0.06266973052015876</v>
      </c>
      <c r="G5" s="58"/>
    </row>
    <row r="6" spans="1:7" ht="26.25" customHeight="1">
      <c r="A6" s="59" t="s">
        <v>22</v>
      </c>
      <c r="B6" s="85">
        <v>17224</v>
      </c>
      <c r="C6" s="85">
        <v>41375</v>
      </c>
      <c r="D6" s="85">
        <v>19332</v>
      </c>
      <c r="E6" s="22">
        <f>D6/C6*100</f>
        <v>46.7238670694864</v>
      </c>
      <c r="F6" s="22">
        <f>(D6-B6)/B6*100</f>
        <v>12.238736646539712</v>
      </c>
      <c r="G6" s="60"/>
    </row>
    <row r="7" spans="1:7" ht="26.25" customHeight="1">
      <c r="A7" s="59" t="s">
        <v>23</v>
      </c>
      <c r="B7" s="85"/>
      <c r="C7" s="85">
        <v>115</v>
      </c>
      <c r="D7" s="85"/>
      <c r="E7" s="22"/>
      <c r="F7" s="22"/>
      <c r="G7" s="60"/>
    </row>
    <row r="8" spans="1:7" ht="26.25" customHeight="1">
      <c r="A8" s="59" t="s">
        <v>24</v>
      </c>
      <c r="B8" s="85">
        <v>7155</v>
      </c>
      <c r="C8" s="85">
        <v>15233</v>
      </c>
      <c r="D8" s="85">
        <v>8954</v>
      </c>
      <c r="E8" s="22">
        <f>D8/C8*100</f>
        <v>58.78027965600998</v>
      </c>
      <c r="F8" s="22">
        <f>(D8-B8)/B8*100</f>
        <v>25.14325646401118</v>
      </c>
      <c r="G8" s="60"/>
    </row>
    <row r="9" spans="1:7" ht="26.25" customHeight="1">
      <c r="A9" s="59" t="s">
        <v>25</v>
      </c>
      <c r="B9" s="85">
        <v>30499</v>
      </c>
      <c r="C9" s="85">
        <v>74623</v>
      </c>
      <c r="D9" s="85">
        <v>38276</v>
      </c>
      <c r="E9" s="22">
        <f aca="true" t="shared" si="0" ref="E9:E25">D9/C9*100</f>
        <v>51.29249695134208</v>
      </c>
      <c r="F9" s="22">
        <f aca="true" t="shared" si="1" ref="F9:F27">(D9-B9)/B9*100</f>
        <v>25.49919669497361</v>
      </c>
      <c r="G9" s="60"/>
    </row>
    <row r="10" spans="1:7" ht="26.25" customHeight="1">
      <c r="A10" s="59" t="s">
        <v>26</v>
      </c>
      <c r="B10" s="85">
        <v>571</v>
      </c>
      <c r="C10" s="85">
        <v>2972</v>
      </c>
      <c r="D10" s="85">
        <v>1027</v>
      </c>
      <c r="E10" s="22">
        <f t="shared" si="0"/>
        <v>34.55585464333782</v>
      </c>
      <c r="F10" s="22">
        <f t="shared" si="1"/>
        <v>79.85989492119089</v>
      </c>
      <c r="G10" s="60"/>
    </row>
    <row r="11" spans="1:7" ht="26.25" customHeight="1">
      <c r="A11" s="59" t="s">
        <v>106</v>
      </c>
      <c r="B11" s="85">
        <v>527</v>
      </c>
      <c r="C11" s="85">
        <v>2752</v>
      </c>
      <c r="D11" s="85">
        <v>1138</v>
      </c>
      <c r="E11" s="22">
        <f t="shared" si="0"/>
        <v>41.35174418604651</v>
      </c>
      <c r="F11" s="22">
        <f t="shared" si="1"/>
        <v>115.9392789373814</v>
      </c>
      <c r="G11" s="60"/>
    </row>
    <row r="12" spans="1:7" ht="26.25" customHeight="1">
      <c r="A12" s="59" t="s">
        <v>107</v>
      </c>
      <c r="B12" s="85">
        <v>29167</v>
      </c>
      <c r="C12" s="85">
        <v>59083</v>
      </c>
      <c r="D12" s="85">
        <v>29744</v>
      </c>
      <c r="E12" s="22">
        <f t="shared" si="0"/>
        <v>50.34273818187973</v>
      </c>
      <c r="F12" s="22">
        <f t="shared" si="1"/>
        <v>1.9782631055645077</v>
      </c>
      <c r="G12" s="60"/>
    </row>
    <row r="13" spans="1:7" ht="26.25" customHeight="1">
      <c r="A13" s="59" t="s">
        <v>108</v>
      </c>
      <c r="B13" s="85">
        <v>23044</v>
      </c>
      <c r="C13" s="86">
        <v>36853</v>
      </c>
      <c r="D13" s="85">
        <v>19362</v>
      </c>
      <c r="E13" s="22">
        <f t="shared" si="0"/>
        <v>52.53846362575638</v>
      </c>
      <c r="F13" s="22">
        <f t="shared" si="1"/>
        <v>-15.97812879708384</v>
      </c>
      <c r="G13" s="60"/>
    </row>
    <row r="14" spans="1:7" ht="26.25" customHeight="1">
      <c r="A14" s="59" t="s">
        <v>28</v>
      </c>
      <c r="B14" s="85">
        <v>596</v>
      </c>
      <c r="C14" s="86">
        <v>2373</v>
      </c>
      <c r="D14" s="85">
        <v>1437</v>
      </c>
      <c r="E14" s="22">
        <f t="shared" si="0"/>
        <v>60.556257901390644</v>
      </c>
      <c r="F14" s="22">
        <f t="shared" si="1"/>
        <v>141.10738255033556</v>
      </c>
      <c r="G14" s="60"/>
    </row>
    <row r="15" spans="1:7" ht="26.25" customHeight="1">
      <c r="A15" s="59" t="s">
        <v>109</v>
      </c>
      <c r="B15" s="85">
        <v>6446</v>
      </c>
      <c r="C15" s="86">
        <v>10091</v>
      </c>
      <c r="D15" s="85">
        <v>8294</v>
      </c>
      <c r="E15" s="22">
        <f t="shared" si="0"/>
        <v>82.19205232385293</v>
      </c>
      <c r="F15" s="22">
        <f t="shared" si="1"/>
        <v>28.668941979522184</v>
      </c>
      <c r="G15" s="60"/>
    </row>
    <row r="16" spans="1:7" ht="26.25" customHeight="1">
      <c r="A16" s="59" t="s">
        <v>110</v>
      </c>
      <c r="B16" s="85">
        <v>4112</v>
      </c>
      <c r="C16" s="86">
        <v>14420</v>
      </c>
      <c r="D16" s="85">
        <v>6706</v>
      </c>
      <c r="E16" s="22">
        <f t="shared" si="0"/>
        <v>46.504854368932044</v>
      </c>
      <c r="F16" s="22">
        <f t="shared" si="1"/>
        <v>63.083657587548636</v>
      </c>
      <c r="G16" s="60"/>
    </row>
    <row r="17" spans="1:7" ht="26.25" customHeight="1">
      <c r="A17" s="59" t="s">
        <v>29</v>
      </c>
      <c r="B17" s="85">
        <v>1726</v>
      </c>
      <c r="C17" s="86">
        <v>1939</v>
      </c>
      <c r="D17" s="85">
        <v>644</v>
      </c>
      <c r="E17" s="22">
        <f t="shared" si="0"/>
        <v>33.2129963898917</v>
      </c>
      <c r="F17" s="22">
        <f t="shared" si="1"/>
        <v>-62.6882966396292</v>
      </c>
      <c r="G17" s="60"/>
    </row>
    <row r="18" spans="1:7" ht="26.25" customHeight="1">
      <c r="A18" s="59" t="s">
        <v>38</v>
      </c>
      <c r="B18" s="85">
        <v>20871</v>
      </c>
      <c r="C18" s="86">
        <v>8520</v>
      </c>
      <c r="D18" s="85">
        <v>1578</v>
      </c>
      <c r="E18" s="22">
        <f t="shared" si="0"/>
        <v>18.52112676056338</v>
      </c>
      <c r="F18" s="22">
        <f t="shared" si="1"/>
        <v>-92.43926980020125</v>
      </c>
      <c r="G18" s="60"/>
    </row>
    <row r="19" spans="1:7" ht="26.25" customHeight="1">
      <c r="A19" s="59" t="s">
        <v>30</v>
      </c>
      <c r="B19" s="85">
        <v>253</v>
      </c>
      <c r="C19" s="86">
        <v>372</v>
      </c>
      <c r="D19" s="85">
        <v>194</v>
      </c>
      <c r="E19" s="22">
        <f t="shared" si="0"/>
        <v>52.1505376344086</v>
      </c>
      <c r="F19" s="22">
        <f t="shared" si="1"/>
        <v>-23.3201581027668</v>
      </c>
      <c r="G19" s="60"/>
    </row>
    <row r="20" spans="1:7" ht="26.25" customHeight="1">
      <c r="A20" s="59" t="s">
        <v>39</v>
      </c>
      <c r="B20" s="85">
        <v>65</v>
      </c>
      <c r="C20" s="85">
        <v>508</v>
      </c>
      <c r="D20" s="85">
        <v>390</v>
      </c>
      <c r="E20" s="22">
        <f t="shared" si="0"/>
        <v>76.77165354330708</v>
      </c>
      <c r="F20" s="22">
        <f t="shared" si="1"/>
        <v>500</v>
      </c>
      <c r="G20" s="61"/>
    </row>
    <row r="21" spans="1:7" ht="26.25" customHeight="1">
      <c r="A21" s="59" t="s">
        <v>31</v>
      </c>
      <c r="B21" s="85">
        <v>370</v>
      </c>
      <c r="C21" s="85">
        <v>370</v>
      </c>
      <c r="D21" s="85"/>
      <c r="E21" s="22"/>
      <c r="F21" s="22">
        <f t="shared" si="1"/>
        <v>-100</v>
      </c>
      <c r="G21" s="60"/>
    </row>
    <row r="22" spans="1:7" ht="26.25" customHeight="1">
      <c r="A22" s="59" t="s">
        <v>104</v>
      </c>
      <c r="B22" s="85">
        <v>410</v>
      </c>
      <c r="C22" s="85">
        <v>850</v>
      </c>
      <c r="D22" s="85">
        <v>85</v>
      </c>
      <c r="E22" s="22">
        <f t="shared" si="0"/>
        <v>10</v>
      </c>
      <c r="F22" s="22">
        <f t="shared" si="1"/>
        <v>-79.26829268292683</v>
      </c>
      <c r="G22" s="62"/>
    </row>
    <row r="23" spans="1:7" ht="26.25" customHeight="1">
      <c r="A23" s="59" t="s">
        <v>40</v>
      </c>
      <c r="B23" s="85">
        <v>69</v>
      </c>
      <c r="C23" s="85">
        <v>3480</v>
      </c>
      <c r="D23" s="85">
        <v>2066</v>
      </c>
      <c r="E23" s="22">
        <f t="shared" si="0"/>
        <v>59.36781609195402</v>
      </c>
      <c r="F23" s="22">
        <f t="shared" si="1"/>
        <v>2894.2028985507245</v>
      </c>
      <c r="G23" s="60"/>
    </row>
    <row r="24" spans="1:7" ht="26.25" customHeight="1">
      <c r="A24" s="59" t="s">
        <v>32</v>
      </c>
      <c r="B24" s="85">
        <v>85</v>
      </c>
      <c r="C24" s="85">
        <v>374</v>
      </c>
      <c r="D24" s="85">
        <v>151</v>
      </c>
      <c r="E24" s="22">
        <f t="shared" si="0"/>
        <v>40.37433155080214</v>
      </c>
      <c r="F24" s="22">
        <f t="shared" si="1"/>
        <v>77.64705882352942</v>
      </c>
      <c r="G24" s="60"/>
    </row>
    <row r="25" spans="1:7" ht="26.25" customHeight="1">
      <c r="A25" s="59" t="s">
        <v>101</v>
      </c>
      <c r="B25" s="85">
        <v>709</v>
      </c>
      <c r="C25" s="85">
        <v>1888</v>
      </c>
      <c r="D25" s="85">
        <v>686</v>
      </c>
      <c r="E25" s="22">
        <f t="shared" si="0"/>
        <v>36.33474576271186</v>
      </c>
      <c r="F25" s="22">
        <f t="shared" si="1"/>
        <v>-3.244005641748942</v>
      </c>
      <c r="G25" s="60"/>
    </row>
    <row r="26" spans="1:7" ht="26.25" customHeight="1">
      <c r="A26" s="59" t="s">
        <v>102</v>
      </c>
      <c r="B26" s="85"/>
      <c r="C26" s="85">
        <v>7000</v>
      </c>
      <c r="D26" s="85"/>
      <c r="E26" s="22"/>
      <c r="F26" s="22"/>
      <c r="G26" s="63" t="s">
        <v>59</v>
      </c>
    </row>
    <row r="27" spans="1:7" ht="26.25" customHeight="1">
      <c r="A27" s="59" t="s">
        <v>105</v>
      </c>
      <c r="B27" s="85">
        <v>4498</v>
      </c>
      <c r="C27" s="85">
        <v>14062</v>
      </c>
      <c r="D27" s="85">
        <v>8426</v>
      </c>
      <c r="E27" s="22">
        <f>D27/C27*100</f>
        <v>59.92035272365239</v>
      </c>
      <c r="F27" s="22">
        <f t="shared" si="1"/>
        <v>87.32770120053357</v>
      </c>
      <c r="G27" s="61"/>
    </row>
    <row r="28" spans="1:7" ht="26.25" customHeight="1">
      <c r="A28" s="64" t="s">
        <v>103</v>
      </c>
      <c r="B28" s="87"/>
      <c r="C28" s="87">
        <v>6000</v>
      </c>
      <c r="D28" s="87"/>
      <c r="E28" s="23"/>
      <c r="F28" s="23"/>
      <c r="G28" s="65"/>
    </row>
  </sheetData>
  <sheetProtection/>
  <mergeCells count="1">
    <mergeCell ref="A2:G2"/>
  </mergeCells>
  <printOptions horizontalCentered="1"/>
  <pageMargins left="0.7480314960629921" right="0.7480314960629921" top="0.6692913385826772" bottom="0.3937007874015748" header="0.31496062992125984" footer="0.196850393700787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zoomScalePageLayoutView="0" workbookViewId="0" topLeftCell="A1">
      <selection activeCell="A2" sqref="A2:G2"/>
    </sheetView>
  </sheetViews>
  <sheetFormatPr defaultColWidth="9.00390625" defaultRowHeight="14.25"/>
  <cols>
    <col min="1" max="1" width="22.25390625" style="2" customWidth="1"/>
    <col min="2" max="2" width="8.75390625" style="2" customWidth="1"/>
    <col min="3" max="3" width="7.875" style="2" customWidth="1"/>
    <col min="4" max="4" width="7.625" style="2" customWidth="1"/>
    <col min="5" max="5" width="8.50390625" style="2" customWidth="1"/>
    <col min="6" max="6" width="8.00390625" style="2" customWidth="1"/>
    <col min="7" max="7" width="23.375" style="2" customWidth="1"/>
    <col min="8" max="8" width="9.00390625" style="2" customWidth="1"/>
    <col min="9" max="9" width="16.75390625" style="2" customWidth="1"/>
    <col min="10" max="16384" width="9.00390625" style="2" customWidth="1"/>
  </cols>
  <sheetData>
    <row r="1" ht="28.5" customHeight="1">
      <c r="A1" s="18" t="s">
        <v>50</v>
      </c>
    </row>
    <row r="2" spans="1:7" ht="30.75" customHeight="1">
      <c r="A2" s="163" t="s">
        <v>128</v>
      </c>
      <c r="B2" s="163"/>
      <c r="C2" s="163"/>
      <c r="D2" s="163"/>
      <c r="E2" s="163"/>
      <c r="F2" s="163"/>
      <c r="G2" s="163"/>
    </row>
    <row r="3" spans="1:7" ht="19.5" customHeight="1">
      <c r="A3" s="3"/>
      <c r="B3" s="3"/>
      <c r="C3" s="3"/>
      <c r="D3" s="3"/>
      <c r="E3" s="3"/>
      <c r="F3" s="164" t="s">
        <v>0</v>
      </c>
      <c r="G3" s="164"/>
    </row>
    <row r="4" spans="1:7" ht="33" customHeight="1">
      <c r="A4" s="54" t="s">
        <v>1</v>
      </c>
      <c r="B4" s="17" t="s">
        <v>53</v>
      </c>
      <c r="C4" s="27" t="s">
        <v>55</v>
      </c>
      <c r="D4" s="17" t="s">
        <v>48</v>
      </c>
      <c r="E4" s="94" t="s">
        <v>143</v>
      </c>
      <c r="F4" s="95" t="s">
        <v>56</v>
      </c>
      <c r="G4" s="55" t="s">
        <v>37</v>
      </c>
    </row>
    <row r="5" spans="1:8" ht="26.25" customHeight="1">
      <c r="A5" s="104" t="s">
        <v>83</v>
      </c>
      <c r="B5" s="75">
        <f>B6+B21</f>
        <v>168452</v>
      </c>
      <c r="C5" s="93">
        <f>C6+C21</f>
        <v>116670</v>
      </c>
      <c r="D5" s="97">
        <f>C5/B5*100</f>
        <v>69.260085959205</v>
      </c>
      <c r="E5" s="93">
        <f>E6+E21</f>
        <v>98053</v>
      </c>
      <c r="F5" s="98">
        <f>C5/E5*100-100</f>
        <v>18.986670474131344</v>
      </c>
      <c r="G5" s="99"/>
      <c r="H5" s="44"/>
    </row>
    <row r="6" spans="1:7" ht="26.25" customHeight="1">
      <c r="A6" s="45" t="s">
        <v>2</v>
      </c>
      <c r="B6" s="92">
        <f>B7+SUM(B8:B20)</f>
        <v>139344</v>
      </c>
      <c r="C6" s="82">
        <f>C7+SUM(C8:C20)</f>
        <v>81345</v>
      </c>
      <c r="D6" s="5">
        <f>C6/B6*100</f>
        <v>58.3771098863245</v>
      </c>
      <c r="E6" s="82">
        <f>E7+SUM(E8:E20)</f>
        <v>80945</v>
      </c>
      <c r="F6" s="15">
        <f>C6/E6*100-100</f>
        <v>0.4941627030699891</v>
      </c>
      <c r="G6" s="100"/>
    </row>
    <row r="7" spans="1:7" ht="26.25" customHeight="1">
      <c r="A7" s="47" t="s">
        <v>3</v>
      </c>
      <c r="B7" s="92">
        <v>39815</v>
      </c>
      <c r="C7" s="82">
        <v>19927</v>
      </c>
      <c r="D7" s="5">
        <f aca="true" t="shared" si="0" ref="D7:D26">C7/B7*100</f>
        <v>50.0489765163883</v>
      </c>
      <c r="E7" s="82">
        <v>21985</v>
      </c>
      <c r="F7" s="15">
        <f aca="true" t="shared" si="1" ref="F7:F26">C7/E7*100-100</f>
        <v>-9.360927905390042</v>
      </c>
      <c r="G7" s="101"/>
    </row>
    <row r="8" spans="1:7" ht="26.25" customHeight="1">
      <c r="A8" s="47" t="s">
        <v>4</v>
      </c>
      <c r="B8" s="92">
        <v>5149</v>
      </c>
      <c r="C8" s="82">
        <v>2987</v>
      </c>
      <c r="D8" s="5">
        <f t="shared" si="0"/>
        <v>58.01126432316954</v>
      </c>
      <c r="E8" s="82">
        <v>4025</v>
      </c>
      <c r="F8" s="15">
        <f t="shared" si="1"/>
        <v>-25.788819875776397</v>
      </c>
      <c r="G8" s="102"/>
    </row>
    <row r="9" spans="1:7" ht="26.25" customHeight="1">
      <c r="A9" s="47" t="s">
        <v>5</v>
      </c>
      <c r="B9" s="92">
        <v>4013</v>
      </c>
      <c r="C9" s="82">
        <v>1622</v>
      </c>
      <c r="D9" s="5">
        <f t="shared" si="0"/>
        <v>40.41863942187889</v>
      </c>
      <c r="E9" s="82">
        <v>1977</v>
      </c>
      <c r="F9" s="15">
        <f t="shared" si="1"/>
        <v>-17.95649974709154</v>
      </c>
      <c r="G9" s="102"/>
    </row>
    <row r="10" spans="1:7" ht="26.25" customHeight="1">
      <c r="A10" s="47" t="s">
        <v>6</v>
      </c>
      <c r="B10" s="92">
        <v>3375</v>
      </c>
      <c r="C10" s="82">
        <v>1483</v>
      </c>
      <c r="D10" s="5">
        <f t="shared" si="0"/>
        <v>43.94074074074074</v>
      </c>
      <c r="E10" s="82">
        <v>1601</v>
      </c>
      <c r="F10" s="15">
        <f t="shared" si="1"/>
        <v>-7.370393504059962</v>
      </c>
      <c r="G10" s="102"/>
    </row>
    <row r="11" spans="1:7" ht="26.25" customHeight="1">
      <c r="A11" s="47" t="s">
        <v>7</v>
      </c>
      <c r="B11" s="92">
        <v>6631</v>
      </c>
      <c r="C11" s="82">
        <v>3133</v>
      </c>
      <c r="D11" s="5">
        <f t="shared" si="0"/>
        <v>47.2477755994571</v>
      </c>
      <c r="E11" s="82">
        <v>3561</v>
      </c>
      <c r="F11" s="15">
        <f t="shared" si="1"/>
        <v>-12.019095759618082</v>
      </c>
      <c r="G11" s="100"/>
    </row>
    <row r="12" spans="1:7" ht="26.25" customHeight="1">
      <c r="A12" s="47" t="s">
        <v>8</v>
      </c>
      <c r="B12" s="92">
        <v>4124</v>
      </c>
      <c r="C12" s="82">
        <v>1926</v>
      </c>
      <c r="D12" s="5">
        <f t="shared" si="0"/>
        <v>46.70223084384093</v>
      </c>
      <c r="E12" s="82">
        <v>1844</v>
      </c>
      <c r="F12" s="15">
        <f t="shared" si="1"/>
        <v>4.446854663774417</v>
      </c>
      <c r="G12" s="100"/>
    </row>
    <row r="13" spans="1:7" ht="26.25" customHeight="1">
      <c r="A13" s="47" t="s">
        <v>9</v>
      </c>
      <c r="B13" s="92">
        <v>1749</v>
      </c>
      <c r="C13" s="82">
        <v>870</v>
      </c>
      <c r="D13" s="5">
        <f t="shared" si="0"/>
        <v>49.74271012006861</v>
      </c>
      <c r="E13" s="82">
        <v>990</v>
      </c>
      <c r="F13" s="15">
        <f t="shared" si="1"/>
        <v>-12.121212121212125</v>
      </c>
      <c r="G13" s="100"/>
    </row>
    <row r="14" spans="1:7" ht="26.25" customHeight="1">
      <c r="A14" s="47" t="s">
        <v>10</v>
      </c>
      <c r="B14" s="92">
        <v>9037</v>
      </c>
      <c r="C14" s="82">
        <v>4002</v>
      </c>
      <c r="D14" s="5">
        <f t="shared" si="0"/>
        <v>44.28460772380215</v>
      </c>
      <c r="E14" s="82">
        <v>5543</v>
      </c>
      <c r="F14" s="15">
        <f t="shared" si="1"/>
        <v>-27.800829875518673</v>
      </c>
      <c r="G14" s="100"/>
    </row>
    <row r="15" spans="1:7" ht="26.25" customHeight="1">
      <c r="A15" s="47" t="s">
        <v>11</v>
      </c>
      <c r="B15" s="92">
        <v>26951</v>
      </c>
      <c r="C15" s="82">
        <v>18735</v>
      </c>
      <c r="D15" s="5">
        <f t="shared" si="0"/>
        <v>69.51504582390264</v>
      </c>
      <c r="E15" s="82">
        <v>21155</v>
      </c>
      <c r="F15" s="15">
        <f t="shared" si="1"/>
        <v>-11.43937603403451</v>
      </c>
      <c r="G15" s="11"/>
    </row>
    <row r="16" spans="1:7" ht="26.25" customHeight="1">
      <c r="A16" s="47" t="s">
        <v>12</v>
      </c>
      <c r="B16" s="92">
        <v>16505</v>
      </c>
      <c r="C16" s="82">
        <v>10223</v>
      </c>
      <c r="D16" s="5">
        <f t="shared" si="0"/>
        <v>61.93880642229628</v>
      </c>
      <c r="E16" s="82">
        <v>8412</v>
      </c>
      <c r="F16" s="15">
        <f t="shared" si="1"/>
        <v>21.528768426058022</v>
      </c>
      <c r="G16" s="11"/>
    </row>
    <row r="17" spans="1:7" ht="26.25" customHeight="1">
      <c r="A17" s="47" t="s">
        <v>13</v>
      </c>
      <c r="B17" s="92">
        <v>27</v>
      </c>
      <c r="C17" s="82">
        <v>418</v>
      </c>
      <c r="D17" s="5">
        <f t="shared" si="0"/>
        <v>1548.148148148148</v>
      </c>
      <c r="E17" s="82">
        <v>26</v>
      </c>
      <c r="F17" s="15">
        <f t="shared" si="1"/>
        <v>1507.6923076923076</v>
      </c>
      <c r="G17" s="11"/>
    </row>
    <row r="18" spans="1:7" ht="26.25" customHeight="1">
      <c r="A18" s="47" t="s">
        <v>14</v>
      </c>
      <c r="B18" s="92">
        <v>19324</v>
      </c>
      <c r="C18" s="82">
        <v>15547</v>
      </c>
      <c r="D18" s="5">
        <f t="shared" si="0"/>
        <v>80.45435727592631</v>
      </c>
      <c r="E18" s="82">
        <v>8675</v>
      </c>
      <c r="F18" s="15">
        <f t="shared" si="1"/>
        <v>79.21613832853026</v>
      </c>
      <c r="G18" s="11"/>
    </row>
    <row r="19" spans="1:7" ht="26.25" customHeight="1">
      <c r="A19" s="47" t="s">
        <v>62</v>
      </c>
      <c r="B19" s="92">
        <v>1731</v>
      </c>
      <c r="C19" s="82">
        <v>472</v>
      </c>
      <c r="D19" s="5">
        <f t="shared" si="0"/>
        <v>27.26747544771808</v>
      </c>
      <c r="E19" s="82">
        <v>710</v>
      </c>
      <c r="F19" s="15">
        <f t="shared" si="1"/>
        <v>-33.52112676056338</v>
      </c>
      <c r="G19" s="11"/>
    </row>
    <row r="20" spans="1:7" ht="26.25" customHeight="1">
      <c r="A20" s="47" t="s">
        <v>111</v>
      </c>
      <c r="B20" s="92">
        <v>913</v>
      </c>
      <c r="C20" s="82"/>
      <c r="D20" s="5"/>
      <c r="E20" s="82">
        <v>441</v>
      </c>
      <c r="F20" s="15">
        <f t="shared" si="1"/>
        <v>-100</v>
      </c>
      <c r="G20" s="11"/>
    </row>
    <row r="21" spans="1:7" ht="26.25" customHeight="1">
      <c r="A21" s="45" t="s">
        <v>15</v>
      </c>
      <c r="B21" s="92">
        <f>B22+B23+B24+B25+B26</f>
        <v>29108</v>
      </c>
      <c r="C21" s="82">
        <f>C22+C23+C24+C25+C26</f>
        <v>35325</v>
      </c>
      <c r="D21" s="5">
        <f t="shared" si="0"/>
        <v>121.35838944620036</v>
      </c>
      <c r="E21" s="82">
        <f>E22+E23+E24+E25+E26</f>
        <v>17108</v>
      </c>
      <c r="F21" s="15">
        <f t="shared" si="1"/>
        <v>106.48234743979424</v>
      </c>
      <c r="G21" s="12"/>
    </row>
    <row r="22" spans="1:7" ht="26.25" customHeight="1">
      <c r="A22" s="47" t="s">
        <v>16</v>
      </c>
      <c r="B22" s="19">
        <v>7681</v>
      </c>
      <c r="C22" s="81">
        <v>3544</v>
      </c>
      <c r="D22" s="5">
        <f t="shared" si="0"/>
        <v>46.139825543549016</v>
      </c>
      <c r="E22" s="81">
        <v>3989</v>
      </c>
      <c r="F22" s="15">
        <f t="shared" si="1"/>
        <v>-11.155678114815743</v>
      </c>
      <c r="G22" s="13"/>
    </row>
    <row r="23" spans="1:7" ht="26.25" customHeight="1">
      <c r="A23" s="47" t="s">
        <v>17</v>
      </c>
      <c r="B23" s="19">
        <v>2664</v>
      </c>
      <c r="C23" s="81">
        <v>1542</v>
      </c>
      <c r="D23" s="5">
        <f t="shared" si="0"/>
        <v>57.88288288288288</v>
      </c>
      <c r="E23" s="81">
        <v>1153</v>
      </c>
      <c r="F23" s="15">
        <f t="shared" si="1"/>
        <v>33.738074588031225</v>
      </c>
      <c r="G23" s="13"/>
    </row>
    <row r="24" spans="1:7" ht="26.25" customHeight="1">
      <c r="A24" s="47" t="s">
        <v>18</v>
      </c>
      <c r="B24" s="19">
        <v>14496</v>
      </c>
      <c r="C24" s="81">
        <v>23060</v>
      </c>
      <c r="D24" s="5">
        <f t="shared" si="0"/>
        <v>159.07836644591612</v>
      </c>
      <c r="E24" s="81">
        <v>7973</v>
      </c>
      <c r="F24" s="15">
        <f t="shared" si="1"/>
        <v>189.22613821648065</v>
      </c>
      <c r="G24" s="13"/>
    </row>
    <row r="25" spans="1:7" ht="26.25" customHeight="1">
      <c r="A25" s="51" t="s">
        <v>57</v>
      </c>
      <c r="B25" s="19">
        <v>4167</v>
      </c>
      <c r="C25" s="81">
        <v>6758</v>
      </c>
      <c r="D25" s="5">
        <f t="shared" si="0"/>
        <v>162.17902567794576</v>
      </c>
      <c r="E25" s="81">
        <v>3953</v>
      </c>
      <c r="F25" s="15">
        <f t="shared" si="1"/>
        <v>70.95876549456108</v>
      </c>
      <c r="G25" s="13"/>
    </row>
    <row r="26" spans="1:7" ht="26.25" customHeight="1">
      <c r="A26" s="52" t="s">
        <v>19</v>
      </c>
      <c r="B26" s="103">
        <v>100</v>
      </c>
      <c r="C26" s="83">
        <v>421</v>
      </c>
      <c r="D26" s="6">
        <f t="shared" si="0"/>
        <v>421</v>
      </c>
      <c r="E26" s="83">
        <v>40</v>
      </c>
      <c r="F26" s="30">
        <f t="shared" si="1"/>
        <v>952.5</v>
      </c>
      <c r="G26" s="20"/>
    </row>
    <row r="27" ht="14.25">
      <c r="A27" s="53"/>
    </row>
    <row r="28" ht="14.25">
      <c r="A28" s="53"/>
    </row>
    <row r="29" ht="14.25">
      <c r="A29" s="53"/>
    </row>
  </sheetData>
  <sheetProtection/>
  <mergeCells count="2">
    <mergeCell ref="A2:G2"/>
    <mergeCell ref="F3:G3"/>
  </mergeCells>
  <printOptions horizontalCentered="1"/>
  <pageMargins left="0.5511811023622047" right="0.5511811023622047" top="0.5118110236220472" bottom="0.4330708661417323" header="0.1968503937007874" footer="0.2362204724409449"/>
  <pageSetup horizontalDpi="300" verticalDpi="300" orientation="portrait" paperSize="9" scale="94" r:id="rId1"/>
  <ignoredErrors>
    <ignoredError sqref="D5:D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28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22.625" style="3" customWidth="1"/>
    <col min="2" max="2" width="9.25390625" style="3" customWidth="1"/>
    <col min="3" max="3" width="8.375" style="3" customWidth="1"/>
    <col min="4" max="4" width="9.00390625" style="3" customWidth="1"/>
    <col min="5" max="5" width="8.50390625" style="3" customWidth="1"/>
    <col min="6" max="6" width="11.25390625" style="3" customWidth="1"/>
    <col min="7" max="7" width="18.875" style="3" customWidth="1"/>
    <col min="8" max="16384" width="9.00390625" style="3" customWidth="1"/>
  </cols>
  <sheetData>
    <row r="1" spans="1:239" ht="28.5" customHeight="1">
      <c r="A1" s="18" t="s">
        <v>51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</row>
    <row r="2" spans="1:7" ht="30.75" customHeight="1">
      <c r="A2" s="163" t="s">
        <v>129</v>
      </c>
      <c r="B2" s="163"/>
      <c r="C2" s="163"/>
      <c r="D2" s="163"/>
      <c r="E2" s="163"/>
      <c r="F2" s="163"/>
      <c r="G2" s="163"/>
    </row>
    <row r="3" spans="1:7" ht="19.5" customHeight="1">
      <c r="A3" s="4"/>
      <c r="B3" s="4"/>
      <c r="C3" s="4"/>
      <c r="D3" s="4"/>
      <c r="E3" s="4"/>
      <c r="F3" s="4"/>
      <c r="G3" s="39" t="s">
        <v>0</v>
      </c>
    </row>
    <row r="4" spans="1:7" ht="33" customHeight="1">
      <c r="A4" s="54" t="s">
        <v>20</v>
      </c>
      <c r="B4" s="38" t="s">
        <v>144</v>
      </c>
      <c r="C4" s="26" t="s">
        <v>60</v>
      </c>
      <c r="D4" s="27" t="s">
        <v>54</v>
      </c>
      <c r="E4" s="24" t="s">
        <v>48</v>
      </c>
      <c r="F4" s="41" t="s">
        <v>56</v>
      </c>
      <c r="G4" s="66" t="s">
        <v>21</v>
      </c>
    </row>
    <row r="5" spans="1:7" ht="26.25" customHeight="1">
      <c r="A5" s="67" t="s">
        <v>81</v>
      </c>
      <c r="B5" s="88">
        <f>SUM(B6:B28)</f>
        <v>114794</v>
      </c>
      <c r="C5" s="88">
        <f>SUM(C6:C28)</f>
        <v>256128</v>
      </c>
      <c r="D5" s="88">
        <f>SUM(D6:D28)</f>
        <v>130442</v>
      </c>
      <c r="E5" s="31">
        <f>D5/C5*100</f>
        <v>50.92844202898551</v>
      </c>
      <c r="F5" s="22">
        <f>(D5-B5)/B5*100</f>
        <v>13.6313744620799</v>
      </c>
      <c r="G5" s="68"/>
    </row>
    <row r="6" spans="1:7" ht="26.25" customHeight="1">
      <c r="A6" s="69" t="s">
        <v>22</v>
      </c>
      <c r="B6" s="89">
        <v>8591</v>
      </c>
      <c r="C6" s="89">
        <v>22448</v>
      </c>
      <c r="D6" s="89">
        <v>8238</v>
      </c>
      <c r="E6" s="32">
        <f>D6/C6*100</f>
        <v>36.698146828225234</v>
      </c>
      <c r="F6" s="22">
        <f>(D6-B6)/B6*100</f>
        <v>-4.108951228029333</v>
      </c>
      <c r="G6" s="60"/>
    </row>
    <row r="7" spans="1:7" ht="26.25" customHeight="1">
      <c r="A7" s="69" t="s">
        <v>23</v>
      </c>
      <c r="B7" s="89"/>
      <c r="C7" s="89">
        <v>115</v>
      </c>
      <c r="D7" s="89"/>
      <c r="E7" s="32"/>
      <c r="F7" s="22"/>
      <c r="G7" s="60"/>
    </row>
    <row r="8" spans="1:7" ht="26.25" customHeight="1">
      <c r="A8" s="69" t="s">
        <v>24</v>
      </c>
      <c r="B8" s="89">
        <v>6757</v>
      </c>
      <c r="C8" s="89">
        <v>14039</v>
      </c>
      <c r="D8" s="89">
        <v>8682</v>
      </c>
      <c r="E8" s="32">
        <f aca="true" t="shared" si="0" ref="E8:E25">D8/C8*100</f>
        <v>61.842011539283426</v>
      </c>
      <c r="F8" s="22">
        <f>(D8-B8)/B8*100</f>
        <v>28.488974396921712</v>
      </c>
      <c r="G8" s="60"/>
    </row>
    <row r="9" spans="1:7" ht="26.25" customHeight="1">
      <c r="A9" s="69" t="s">
        <v>25</v>
      </c>
      <c r="B9" s="89">
        <v>29805</v>
      </c>
      <c r="C9" s="89">
        <v>72707</v>
      </c>
      <c r="D9" s="89">
        <v>38198</v>
      </c>
      <c r="E9" s="32">
        <f t="shared" si="0"/>
        <v>52.5368946593863</v>
      </c>
      <c r="F9" s="22">
        <f>(D9-B9)/B9*100</f>
        <v>28.15970474752558</v>
      </c>
      <c r="G9" s="60"/>
    </row>
    <row r="10" spans="1:7" ht="26.25" customHeight="1">
      <c r="A10" s="69" t="s">
        <v>26</v>
      </c>
      <c r="B10" s="89">
        <v>209</v>
      </c>
      <c r="C10" s="89">
        <v>1721</v>
      </c>
      <c r="D10" s="89">
        <v>597</v>
      </c>
      <c r="E10" s="32">
        <f t="shared" si="0"/>
        <v>34.6891342242882</v>
      </c>
      <c r="F10" s="22">
        <f>(D10-B10)/B10*100</f>
        <v>185.64593301435406</v>
      </c>
      <c r="G10" s="60"/>
    </row>
    <row r="11" spans="1:7" ht="26.25" customHeight="1">
      <c r="A11" s="69" t="s">
        <v>113</v>
      </c>
      <c r="B11" s="89">
        <v>457</v>
      </c>
      <c r="C11" s="89">
        <v>1946</v>
      </c>
      <c r="D11" s="89">
        <v>1138</v>
      </c>
      <c r="E11" s="32">
        <f t="shared" si="0"/>
        <v>58.47893114080165</v>
      </c>
      <c r="F11" s="22">
        <f>(D11-B11)/B11*100</f>
        <v>149.01531728665208</v>
      </c>
      <c r="G11" s="60"/>
    </row>
    <row r="12" spans="1:7" ht="26.25" customHeight="1">
      <c r="A12" s="69" t="s">
        <v>27</v>
      </c>
      <c r="B12" s="89">
        <v>28006</v>
      </c>
      <c r="C12" s="89">
        <v>50101</v>
      </c>
      <c r="D12" s="89">
        <v>28652</v>
      </c>
      <c r="E12" s="32">
        <f t="shared" si="0"/>
        <v>57.18847927187082</v>
      </c>
      <c r="F12" s="22">
        <f aca="true" t="shared" si="1" ref="F12:F27">(D12-B12)/B12*100</f>
        <v>2.3066485753052914</v>
      </c>
      <c r="G12" s="60"/>
    </row>
    <row r="13" spans="1:7" ht="26.25" customHeight="1">
      <c r="A13" s="69" t="s">
        <v>114</v>
      </c>
      <c r="B13" s="89">
        <v>22296</v>
      </c>
      <c r="C13" s="89">
        <v>36358</v>
      </c>
      <c r="D13" s="89">
        <v>18369</v>
      </c>
      <c r="E13" s="32">
        <f t="shared" si="0"/>
        <v>50.52258100005501</v>
      </c>
      <c r="F13" s="22">
        <f t="shared" si="1"/>
        <v>-17.61302475780409</v>
      </c>
      <c r="G13" s="60"/>
    </row>
    <row r="14" spans="1:7" ht="26.25" customHeight="1">
      <c r="A14" s="69" t="s">
        <v>28</v>
      </c>
      <c r="B14" s="89">
        <v>386</v>
      </c>
      <c r="C14" s="89">
        <v>1578</v>
      </c>
      <c r="D14" s="89">
        <v>1388</v>
      </c>
      <c r="E14" s="32">
        <f t="shared" si="0"/>
        <v>87.9594423320659</v>
      </c>
      <c r="F14" s="22">
        <f t="shared" si="1"/>
        <v>259.5854922279793</v>
      </c>
      <c r="G14" s="60"/>
    </row>
    <row r="15" spans="1:7" ht="26.25" customHeight="1">
      <c r="A15" s="69" t="s">
        <v>115</v>
      </c>
      <c r="B15" s="89">
        <v>3316</v>
      </c>
      <c r="C15" s="89">
        <v>5508</v>
      </c>
      <c r="D15" s="89">
        <v>5235</v>
      </c>
      <c r="E15" s="32">
        <f t="shared" si="0"/>
        <v>95.04357298474946</v>
      </c>
      <c r="F15" s="22">
        <f t="shared" si="1"/>
        <v>57.870928829915556</v>
      </c>
      <c r="G15" s="60"/>
    </row>
    <row r="16" spans="1:7" ht="26.25" customHeight="1">
      <c r="A16" s="69" t="s">
        <v>116</v>
      </c>
      <c r="B16" s="89">
        <v>3180</v>
      </c>
      <c r="C16" s="89">
        <v>12938</v>
      </c>
      <c r="D16" s="89">
        <v>5905</v>
      </c>
      <c r="E16" s="32">
        <f t="shared" si="0"/>
        <v>45.64074818364507</v>
      </c>
      <c r="F16" s="22">
        <f t="shared" si="1"/>
        <v>85.69182389937107</v>
      </c>
      <c r="G16" s="60"/>
    </row>
    <row r="17" spans="1:7" ht="26.25" customHeight="1">
      <c r="A17" s="69" t="s">
        <v>29</v>
      </c>
      <c r="B17" s="89">
        <v>1726</v>
      </c>
      <c r="C17" s="89">
        <v>1439</v>
      </c>
      <c r="D17" s="89">
        <v>644</v>
      </c>
      <c r="E17" s="32">
        <f t="shared" si="0"/>
        <v>44.75330090340514</v>
      </c>
      <c r="F17" s="22">
        <f t="shared" si="1"/>
        <v>-62.6882966396292</v>
      </c>
      <c r="G17" s="60"/>
    </row>
    <row r="18" spans="1:7" ht="26.25" customHeight="1">
      <c r="A18" s="69" t="s">
        <v>38</v>
      </c>
      <c r="B18" s="89">
        <v>3760</v>
      </c>
      <c r="C18" s="89">
        <v>1268</v>
      </c>
      <c r="D18" s="89">
        <v>1443</v>
      </c>
      <c r="E18" s="32">
        <f t="shared" si="0"/>
        <v>113.801261829653</v>
      </c>
      <c r="F18" s="22">
        <f t="shared" si="1"/>
        <v>-61.62234042553192</v>
      </c>
      <c r="G18" s="60"/>
    </row>
    <row r="19" spans="1:7" ht="26.25" customHeight="1">
      <c r="A19" s="69" t="s">
        <v>30</v>
      </c>
      <c r="B19" s="89">
        <v>253</v>
      </c>
      <c r="C19" s="89">
        <v>372</v>
      </c>
      <c r="D19" s="89">
        <v>194</v>
      </c>
      <c r="E19" s="32">
        <f t="shared" si="0"/>
        <v>52.1505376344086</v>
      </c>
      <c r="F19" s="22">
        <f t="shared" si="1"/>
        <v>-23.3201581027668</v>
      </c>
      <c r="G19" s="60"/>
    </row>
    <row r="20" spans="1:7" ht="26.25" customHeight="1">
      <c r="A20" s="69" t="s">
        <v>39</v>
      </c>
      <c r="B20" s="89">
        <v>65</v>
      </c>
      <c r="C20" s="89">
        <v>508</v>
      </c>
      <c r="D20" s="89">
        <v>390</v>
      </c>
      <c r="E20" s="32">
        <f t="shared" si="0"/>
        <v>76.77165354330708</v>
      </c>
      <c r="F20" s="22">
        <f t="shared" si="1"/>
        <v>500</v>
      </c>
      <c r="G20" s="62"/>
    </row>
    <row r="21" spans="1:7" ht="26.25" customHeight="1">
      <c r="A21" s="69" t="s">
        <v>31</v>
      </c>
      <c r="B21" s="89">
        <v>370</v>
      </c>
      <c r="C21" s="89">
        <v>370</v>
      </c>
      <c r="D21" s="89"/>
      <c r="E21" s="32"/>
      <c r="F21" s="22">
        <f t="shared" si="1"/>
        <v>-100</v>
      </c>
      <c r="G21" s="60"/>
    </row>
    <row r="22" spans="1:7" ht="26.25" customHeight="1">
      <c r="A22" s="69" t="s">
        <v>117</v>
      </c>
      <c r="B22" s="89">
        <v>410</v>
      </c>
      <c r="C22" s="89">
        <v>850</v>
      </c>
      <c r="D22" s="89">
        <v>85</v>
      </c>
      <c r="E22" s="32">
        <f t="shared" si="0"/>
        <v>10</v>
      </c>
      <c r="F22" s="22">
        <f t="shared" si="1"/>
        <v>-79.26829268292683</v>
      </c>
      <c r="G22" s="62"/>
    </row>
    <row r="23" spans="1:7" ht="26.25" customHeight="1">
      <c r="A23" s="69" t="s">
        <v>40</v>
      </c>
      <c r="B23" s="89">
        <v>35</v>
      </c>
      <c r="C23" s="89">
        <v>3359</v>
      </c>
      <c r="D23" s="89">
        <v>2066</v>
      </c>
      <c r="E23" s="32">
        <f t="shared" si="0"/>
        <v>61.50640071449837</v>
      </c>
      <c r="F23" s="22">
        <f t="shared" si="1"/>
        <v>5802.857142857143</v>
      </c>
      <c r="G23" s="60"/>
    </row>
    <row r="24" spans="1:7" ht="26.25" customHeight="1">
      <c r="A24" s="69" t="s">
        <v>32</v>
      </c>
      <c r="B24" s="89">
        <v>85</v>
      </c>
      <c r="C24" s="89">
        <v>374</v>
      </c>
      <c r="D24" s="89">
        <v>151</v>
      </c>
      <c r="E24" s="32">
        <f t="shared" si="0"/>
        <v>40.37433155080214</v>
      </c>
      <c r="F24" s="22">
        <f t="shared" si="1"/>
        <v>77.64705882352942</v>
      </c>
      <c r="G24" s="60"/>
    </row>
    <row r="25" spans="1:7" ht="26.25" customHeight="1">
      <c r="A25" s="69" t="s">
        <v>112</v>
      </c>
      <c r="B25" s="89">
        <v>589</v>
      </c>
      <c r="C25" s="89">
        <v>1467</v>
      </c>
      <c r="D25" s="89">
        <v>641</v>
      </c>
      <c r="E25" s="32">
        <f t="shared" si="0"/>
        <v>43.69461486025904</v>
      </c>
      <c r="F25" s="22">
        <f t="shared" si="1"/>
        <v>8.828522920203735</v>
      </c>
      <c r="G25" s="60"/>
    </row>
    <row r="26" spans="1:7" ht="26.25" customHeight="1">
      <c r="A26" s="69" t="s">
        <v>33</v>
      </c>
      <c r="B26" s="89"/>
      <c r="C26" s="89">
        <v>7000</v>
      </c>
      <c r="D26" s="89"/>
      <c r="E26" s="32"/>
      <c r="F26" s="22"/>
      <c r="G26" s="70"/>
    </row>
    <row r="27" spans="1:7" ht="26.25" customHeight="1">
      <c r="A27" s="69" t="s">
        <v>41</v>
      </c>
      <c r="B27" s="89">
        <v>4498</v>
      </c>
      <c r="C27" s="89">
        <v>13662</v>
      </c>
      <c r="D27" s="89">
        <v>8426</v>
      </c>
      <c r="E27" s="32">
        <f>D27/C27*100</f>
        <v>61.67471819645732</v>
      </c>
      <c r="F27" s="22">
        <f t="shared" si="1"/>
        <v>87.32770120053357</v>
      </c>
      <c r="G27" s="62"/>
    </row>
    <row r="28" spans="1:7" ht="26.25" customHeight="1">
      <c r="A28" s="71" t="s">
        <v>34</v>
      </c>
      <c r="B28" s="90"/>
      <c r="C28" s="90">
        <v>6000</v>
      </c>
      <c r="D28" s="90"/>
      <c r="E28" s="33"/>
      <c r="F28" s="23"/>
      <c r="G28" s="65"/>
    </row>
  </sheetData>
  <sheetProtection/>
  <mergeCells count="1">
    <mergeCell ref="A2:G2"/>
  </mergeCells>
  <printOptions horizontalCentered="1"/>
  <pageMargins left="0.75" right="0.75" top="0.67" bottom="0.39" header="0.31" footer="0.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zoomScale="85" zoomScaleNormal="85" zoomScalePageLayoutView="0" workbookViewId="0" topLeftCell="A1">
      <selection activeCell="H14" sqref="H14"/>
    </sheetView>
  </sheetViews>
  <sheetFormatPr defaultColWidth="31.625" defaultRowHeight="14.25"/>
  <cols>
    <col min="1" max="1" width="24.125" style="3" customWidth="1"/>
    <col min="2" max="2" width="8.875" style="3" customWidth="1"/>
    <col min="3" max="3" width="8.00390625" style="3" customWidth="1"/>
    <col min="4" max="4" width="7.375" style="3" customWidth="1"/>
    <col min="5" max="5" width="8.50390625" style="3" customWidth="1"/>
    <col min="6" max="6" width="8.00390625" style="3" customWidth="1"/>
    <col min="7" max="7" width="6.375" style="3" customWidth="1"/>
    <col min="8" max="8" width="25.50390625" style="3" customWidth="1"/>
    <col min="9" max="9" width="8.75390625" style="3" customWidth="1"/>
    <col min="10" max="10" width="8.00390625" style="3" customWidth="1"/>
    <col min="11" max="11" width="7.625" style="3" customWidth="1"/>
    <col min="12" max="12" width="7.25390625" style="3" customWidth="1"/>
    <col min="13" max="13" width="7.50390625" style="3" customWidth="1"/>
    <col min="14" max="14" width="6.375" style="3" customWidth="1"/>
    <col min="15" max="16384" width="31.625" style="3" customWidth="1"/>
  </cols>
  <sheetData>
    <row r="1" spans="1:256" ht="18.75" customHeight="1">
      <c r="A1" s="18" t="s">
        <v>52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14" ht="24.75" customHeight="1">
      <c r="A2" s="165" t="s">
        <v>130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9.5" customHeight="1">
      <c r="A3" s="4"/>
      <c r="B3" s="4"/>
      <c r="C3" s="4"/>
      <c r="D3" s="4"/>
      <c r="E3" s="4"/>
      <c r="F3" s="4"/>
      <c r="G3" s="4"/>
      <c r="H3" s="4"/>
      <c r="I3" s="4"/>
      <c r="J3" s="166" t="s">
        <v>78</v>
      </c>
      <c r="K3" s="167"/>
      <c r="L3" s="167"/>
      <c r="M3" s="167"/>
      <c r="N3" s="168"/>
    </row>
    <row r="4" spans="1:14" ht="44.25" customHeight="1">
      <c r="A4" s="72" t="s">
        <v>42</v>
      </c>
      <c r="B4" s="72" t="s">
        <v>141</v>
      </c>
      <c r="C4" s="28" t="s">
        <v>61</v>
      </c>
      <c r="D4" s="27" t="s">
        <v>54</v>
      </c>
      <c r="E4" s="17" t="s">
        <v>48</v>
      </c>
      <c r="F4" s="95" t="s">
        <v>56</v>
      </c>
      <c r="G4" s="16" t="s">
        <v>43</v>
      </c>
      <c r="H4" s="72" t="s">
        <v>44</v>
      </c>
      <c r="I4" s="72" t="s">
        <v>141</v>
      </c>
      <c r="J4" s="28" t="s">
        <v>61</v>
      </c>
      <c r="K4" s="27" t="s">
        <v>54</v>
      </c>
      <c r="L4" s="17" t="s">
        <v>48</v>
      </c>
      <c r="M4" s="95" t="s">
        <v>56</v>
      </c>
      <c r="N4" s="72" t="s">
        <v>43</v>
      </c>
    </row>
    <row r="5" spans="1:14" s="73" customFormat="1" ht="29.25" customHeight="1">
      <c r="A5" s="105" t="s">
        <v>46</v>
      </c>
      <c r="B5" s="93">
        <f>SUM(B6:B12)</f>
        <v>74143</v>
      </c>
      <c r="C5" s="93">
        <f>SUM(C6:C12)</f>
        <v>387630</v>
      </c>
      <c r="D5" s="93">
        <f>SUM(D6:D12)</f>
        <v>71922</v>
      </c>
      <c r="E5" s="112">
        <f aca="true" t="shared" si="0" ref="E5:E11">D5/C5*100</f>
        <v>18.554291463509013</v>
      </c>
      <c r="F5" s="97">
        <f>(D5-B5)/B5*100</f>
        <v>-2.99556262897374</v>
      </c>
      <c r="G5" s="118"/>
      <c r="H5" s="105" t="s">
        <v>36</v>
      </c>
      <c r="I5" s="93">
        <f>I6+I8+I10+I19+I21</f>
        <v>132762</v>
      </c>
      <c r="J5" s="93">
        <f>J6+J8+J10+J19+J21</f>
        <v>369039</v>
      </c>
      <c r="K5" s="93">
        <f>K6+K8+K10+K19+K21</f>
        <v>163040</v>
      </c>
      <c r="L5" s="97">
        <f aca="true" t="shared" si="1" ref="L5:L11">K5/J5*100</f>
        <v>44.179612452884385</v>
      </c>
      <c r="M5" s="97">
        <f>(K5-I5)/I5*100</f>
        <v>22.806224672722617</v>
      </c>
      <c r="N5" s="118"/>
    </row>
    <row r="6" spans="1:14" s="73" customFormat="1" ht="29.25" customHeight="1">
      <c r="A6" s="106" t="s">
        <v>64</v>
      </c>
      <c r="B6" s="81">
        <v>3165</v>
      </c>
      <c r="C6" s="81"/>
      <c r="D6" s="81"/>
      <c r="E6" s="113"/>
      <c r="F6" s="5">
        <f>(D6-B6)/B6*100</f>
        <v>-100</v>
      </c>
      <c r="G6" s="46"/>
      <c r="H6" s="119" t="s">
        <v>71</v>
      </c>
      <c r="I6" s="81">
        <v>20</v>
      </c>
      <c r="J6" s="81">
        <f>J7</f>
        <v>20</v>
      </c>
      <c r="K6" s="81">
        <f>K7</f>
        <v>36</v>
      </c>
      <c r="L6" s="5">
        <f t="shared" si="1"/>
        <v>180</v>
      </c>
      <c r="M6" s="5">
        <f>(K6-I6)/I6*100</f>
        <v>80</v>
      </c>
      <c r="N6" s="46"/>
    </row>
    <row r="7" spans="1:14" s="73" customFormat="1" ht="29.25" customHeight="1">
      <c r="A7" s="106" t="s">
        <v>65</v>
      </c>
      <c r="B7" s="81">
        <v>234</v>
      </c>
      <c r="C7" s="81"/>
      <c r="D7" s="81"/>
      <c r="E7" s="113"/>
      <c r="F7" s="5">
        <f>(D7-B7)/B7*100</f>
        <v>-100</v>
      </c>
      <c r="G7" s="46"/>
      <c r="H7" s="120" t="s">
        <v>131</v>
      </c>
      <c r="I7" s="81">
        <v>20</v>
      </c>
      <c r="J7" s="81">
        <v>20</v>
      </c>
      <c r="K7" s="81">
        <v>36</v>
      </c>
      <c r="L7" s="5">
        <f t="shared" si="1"/>
        <v>180</v>
      </c>
      <c r="M7" s="5">
        <f>(K7-I7)/I7*100</f>
        <v>80</v>
      </c>
      <c r="N7" s="46"/>
    </row>
    <row r="8" spans="1:14" s="73" customFormat="1" ht="29.25" customHeight="1">
      <c r="A8" s="106" t="s">
        <v>66</v>
      </c>
      <c r="B8" s="81">
        <v>58945</v>
      </c>
      <c r="C8" s="81">
        <v>364000</v>
      </c>
      <c r="D8" s="81">
        <v>57116</v>
      </c>
      <c r="E8" s="113">
        <f t="shared" si="0"/>
        <v>15.69120879120879</v>
      </c>
      <c r="F8" s="5">
        <f>(D8-B8)/B8*100</f>
        <v>-3.102892526931886</v>
      </c>
      <c r="G8" s="46"/>
      <c r="H8" s="45" t="s">
        <v>118</v>
      </c>
      <c r="I8" s="81">
        <v>62</v>
      </c>
      <c r="J8" s="81">
        <f>J9</f>
        <v>690</v>
      </c>
      <c r="K8" s="81">
        <f>K9</f>
        <v>61</v>
      </c>
      <c r="L8" s="5">
        <f t="shared" si="1"/>
        <v>8.840579710144928</v>
      </c>
      <c r="M8" s="5">
        <f aca="true" t="shared" si="2" ref="M8:M21">(K8-I8)/I8*100</f>
        <v>-1.6129032258064515</v>
      </c>
      <c r="N8" s="46"/>
    </row>
    <row r="9" spans="1:14" s="73" customFormat="1" ht="29.25" customHeight="1">
      <c r="A9" s="106" t="s">
        <v>67</v>
      </c>
      <c r="B9" s="81"/>
      <c r="C9" s="81">
        <v>630</v>
      </c>
      <c r="D9" s="81">
        <v>156</v>
      </c>
      <c r="E9" s="113">
        <f t="shared" si="0"/>
        <v>24.761904761904763</v>
      </c>
      <c r="F9" s="5"/>
      <c r="G9" s="46"/>
      <c r="H9" s="120" t="s">
        <v>35</v>
      </c>
      <c r="I9" s="81">
        <v>62</v>
      </c>
      <c r="J9" s="81">
        <v>690</v>
      </c>
      <c r="K9" s="81">
        <v>61</v>
      </c>
      <c r="L9" s="5">
        <f t="shared" si="1"/>
        <v>8.840579710144928</v>
      </c>
      <c r="M9" s="5">
        <f t="shared" si="2"/>
        <v>-1.6129032258064515</v>
      </c>
      <c r="N9" s="46"/>
    </row>
    <row r="10" spans="1:14" s="73" customFormat="1" ht="29.25" customHeight="1">
      <c r="A10" s="106" t="s">
        <v>68</v>
      </c>
      <c r="B10" s="81">
        <v>10468</v>
      </c>
      <c r="C10" s="81">
        <v>20000</v>
      </c>
      <c r="D10" s="81">
        <v>13484</v>
      </c>
      <c r="E10" s="113">
        <f t="shared" si="0"/>
        <v>67.42</v>
      </c>
      <c r="F10" s="5">
        <f>(D10-B10)/B10*100</f>
        <v>28.811616354604507</v>
      </c>
      <c r="G10" s="46"/>
      <c r="H10" s="45" t="s">
        <v>119</v>
      </c>
      <c r="I10" s="81">
        <f>SUM(I11:I15)</f>
        <v>131641</v>
      </c>
      <c r="J10" s="81">
        <f>SUM(J11:J18)</f>
        <v>356508</v>
      </c>
      <c r="K10" s="81">
        <f>SUM(K11:K18)</f>
        <v>160668</v>
      </c>
      <c r="L10" s="5">
        <f t="shared" si="1"/>
        <v>45.06715136827224</v>
      </c>
      <c r="M10" s="5">
        <f t="shared" si="2"/>
        <v>22.050121162859597</v>
      </c>
      <c r="N10" s="46"/>
    </row>
    <row r="11" spans="1:14" s="73" customFormat="1" ht="29.25" customHeight="1">
      <c r="A11" s="106" t="s">
        <v>69</v>
      </c>
      <c r="B11" s="81">
        <v>1331</v>
      </c>
      <c r="C11" s="81">
        <v>3000</v>
      </c>
      <c r="D11" s="81">
        <v>1166</v>
      </c>
      <c r="E11" s="113">
        <f t="shared" si="0"/>
        <v>38.86666666666667</v>
      </c>
      <c r="F11" s="5">
        <f>(D11-B11)/B11*100</f>
        <v>-12.396694214876034</v>
      </c>
      <c r="G11" s="46"/>
      <c r="H11" s="119" t="s">
        <v>133</v>
      </c>
      <c r="I11" s="81">
        <v>116592</v>
      </c>
      <c r="J11" s="81">
        <v>313508</v>
      </c>
      <c r="K11" s="81">
        <v>106365</v>
      </c>
      <c r="L11" s="5">
        <f t="shared" si="1"/>
        <v>33.92736389502022</v>
      </c>
      <c r="M11" s="5">
        <f t="shared" si="2"/>
        <v>-8.771613832853026</v>
      </c>
      <c r="N11" s="46"/>
    </row>
    <row r="12" spans="1:14" s="73" customFormat="1" ht="29.25" customHeight="1">
      <c r="A12" s="106" t="s">
        <v>70</v>
      </c>
      <c r="B12" s="81"/>
      <c r="C12" s="81"/>
      <c r="D12" s="81"/>
      <c r="E12" s="114"/>
      <c r="F12" s="5"/>
      <c r="G12" s="46"/>
      <c r="H12" s="119" t="s">
        <v>132</v>
      </c>
      <c r="I12" s="81">
        <v>2642</v>
      </c>
      <c r="J12" s="81"/>
      <c r="K12" s="81">
        <v>3709</v>
      </c>
      <c r="L12" s="5"/>
      <c r="M12" s="5">
        <f t="shared" si="2"/>
        <v>40.386071158213475</v>
      </c>
      <c r="N12" s="46"/>
    </row>
    <row r="13" spans="1:14" s="73" customFormat="1" ht="29.25" customHeight="1">
      <c r="A13" s="106"/>
      <c r="B13" s="81"/>
      <c r="C13" s="81"/>
      <c r="D13" s="81"/>
      <c r="E13" s="114"/>
      <c r="F13" s="5"/>
      <c r="G13" s="46"/>
      <c r="H13" s="119" t="s">
        <v>134</v>
      </c>
      <c r="I13" s="81"/>
      <c r="J13" s="81"/>
      <c r="K13" s="81"/>
      <c r="L13" s="5"/>
      <c r="M13" s="5"/>
      <c r="N13" s="46"/>
    </row>
    <row r="14" spans="1:14" s="73" customFormat="1" ht="29.25" customHeight="1">
      <c r="A14" s="106"/>
      <c r="B14" s="81"/>
      <c r="C14" s="81"/>
      <c r="D14" s="81"/>
      <c r="E14" s="114"/>
      <c r="F14" s="5"/>
      <c r="G14" s="46"/>
      <c r="H14" s="119" t="s">
        <v>135</v>
      </c>
      <c r="I14" s="81">
        <v>10687</v>
      </c>
      <c r="J14" s="81">
        <v>20000</v>
      </c>
      <c r="K14" s="81">
        <v>22191</v>
      </c>
      <c r="L14" s="5">
        <f>K14/J14*100</f>
        <v>110.955</v>
      </c>
      <c r="M14" s="5">
        <f t="shared" si="2"/>
        <v>107.64480209600448</v>
      </c>
      <c r="N14" s="46"/>
    </row>
    <row r="15" spans="1:14" s="73" customFormat="1" ht="29.25" customHeight="1">
      <c r="A15" s="45"/>
      <c r="B15" s="82"/>
      <c r="C15" s="81"/>
      <c r="D15" s="81"/>
      <c r="E15" s="114"/>
      <c r="F15" s="5"/>
      <c r="G15" s="46"/>
      <c r="H15" s="119" t="s">
        <v>136</v>
      </c>
      <c r="I15" s="81">
        <v>1720</v>
      </c>
      <c r="J15" s="81">
        <v>3000</v>
      </c>
      <c r="K15" s="81">
        <v>1403</v>
      </c>
      <c r="L15" s="5">
        <f>K15/J15*100</f>
        <v>46.766666666666666</v>
      </c>
      <c r="M15" s="5">
        <f t="shared" si="2"/>
        <v>-18.430232558139533</v>
      </c>
      <c r="N15" s="46"/>
    </row>
    <row r="16" spans="1:14" s="73" customFormat="1" ht="29.25" customHeight="1">
      <c r="A16" s="45"/>
      <c r="B16" s="82"/>
      <c r="C16" s="81"/>
      <c r="D16" s="81"/>
      <c r="E16" s="114"/>
      <c r="F16" s="5"/>
      <c r="G16" s="46"/>
      <c r="H16" s="119" t="s">
        <v>137</v>
      </c>
      <c r="I16" s="81"/>
      <c r="J16" s="81"/>
      <c r="K16" s="81"/>
      <c r="L16" s="5"/>
      <c r="M16" s="5"/>
      <c r="N16" s="46"/>
    </row>
    <row r="17" spans="1:14" s="73" customFormat="1" ht="29.25" customHeight="1">
      <c r="A17" s="45"/>
      <c r="B17" s="82"/>
      <c r="C17" s="81"/>
      <c r="D17" s="81"/>
      <c r="E17" s="114"/>
      <c r="F17" s="5"/>
      <c r="G17" s="46"/>
      <c r="H17" s="119" t="s">
        <v>138</v>
      </c>
      <c r="I17" s="81"/>
      <c r="J17" s="81"/>
      <c r="K17" s="81"/>
      <c r="L17" s="5"/>
      <c r="M17" s="5"/>
      <c r="N17" s="46"/>
    </row>
    <row r="18" spans="1:14" ht="29.25" customHeight="1">
      <c r="A18" s="107"/>
      <c r="B18" s="107"/>
      <c r="C18" s="107"/>
      <c r="D18" s="107"/>
      <c r="E18" s="115"/>
      <c r="F18" s="107"/>
      <c r="G18" s="110"/>
      <c r="H18" s="119" t="s">
        <v>139</v>
      </c>
      <c r="I18" s="81"/>
      <c r="J18" s="81">
        <v>20000</v>
      </c>
      <c r="K18" s="81">
        <v>27000</v>
      </c>
      <c r="L18" s="5">
        <f>K18/J18*100</f>
        <v>135</v>
      </c>
      <c r="M18" s="5"/>
      <c r="N18" s="46"/>
    </row>
    <row r="19" spans="1:15" ht="29.25" customHeight="1">
      <c r="A19" s="108"/>
      <c r="B19" s="108"/>
      <c r="C19" s="110"/>
      <c r="D19" s="110"/>
      <c r="E19" s="116"/>
      <c r="F19" s="110"/>
      <c r="G19" s="110"/>
      <c r="H19" s="45" t="s">
        <v>120</v>
      </c>
      <c r="I19" s="81">
        <v>90</v>
      </c>
      <c r="J19" s="81">
        <f>J20</f>
        <v>1130</v>
      </c>
      <c r="K19" s="81">
        <f>K20</f>
        <v>25</v>
      </c>
      <c r="L19" s="5">
        <f>K19/J19*100</f>
        <v>2.2123893805309733</v>
      </c>
      <c r="M19" s="5">
        <f t="shared" si="2"/>
        <v>-72.22222222222221</v>
      </c>
      <c r="N19" s="46"/>
      <c r="O19" s="18"/>
    </row>
    <row r="20" spans="1:14" ht="29.25" customHeight="1">
      <c r="A20" s="108"/>
      <c r="B20" s="108"/>
      <c r="C20" s="110"/>
      <c r="D20" s="110"/>
      <c r="E20" s="116"/>
      <c r="F20" s="110"/>
      <c r="G20" s="110"/>
      <c r="H20" s="121" t="s">
        <v>45</v>
      </c>
      <c r="I20" s="81">
        <v>90</v>
      </c>
      <c r="J20" s="81">
        <v>1130</v>
      </c>
      <c r="K20" s="81">
        <v>25</v>
      </c>
      <c r="L20" s="5">
        <f>K20/J20*100</f>
        <v>2.2123893805309733</v>
      </c>
      <c r="M20" s="5">
        <f t="shared" si="2"/>
        <v>-72.22222222222221</v>
      </c>
      <c r="N20" s="46"/>
    </row>
    <row r="21" spans="1:14" ht="29.25" customHeight="1">
      <c r="A21" s="109"/>
      <c r="B21" s="109"/>
      <c r="C21" s="111"/>
      <c r="D21" s="111"/>
      <c r="E21" s="117"/>
      <c r="F21" s="111"/>
      <c r="G21" s="111"/>
      <c r="H21" s="122" t="s">
        <v>121</v>
      </c>
      <c r="I21" s="123">
        <v>949</v>
      </c>
      <c r="J21" s="123">
        <v>10691</v>
      </c>
      <c r="K21" s="123">
        <v>2250</v>
      </c>
      <c r="L21" s="6">
        <f>K21/J21*100</f>
        <v>21.04573940697783</v>
      </c>
      <c r="M21" s="6">
        <f t="shared" si="2"/>
        <v>137.09167544783983</v>
      </c>
      <c r="N21" s="124"/>
    </row>
    <row r="22" spans="1:11" ht="29.25" customHeight="1">
      <c r="A22" s="7"/>
      <c r="B22" s="7"/>
      <c r="C22" s="8"/>
      <c r="D22" s="8"/>
      <c r="E22" s="36"/>
      <c r="F22" s="8"/>
      <c r="G22" s="8"/>
      <c r="H22" s="74"/>
      <c r="K22" s="19"/>
    </row>
    <row r="23" spans="1:11" ht="29.25" customHeight="1">
      <c r="A23" s="7"/>
      <c r="B23" s="7"/>
      <c r="C23" s="8"/>
      <c r="D23" s="8"/>
      <c r="E23" s="36"/>
      <c r="F23" s="8"/>
      <c r="G23" s="8"/>
      <c r="H23" s="76"/>
      <c r="K23" s="19"/>
    </row>
    <row r="24" spans="1:11" ht="29.25" customHeight="1">
      <c r="A24" s="7"/>
      <c r="B24" s="7"/>
      <c r="C24" s="8"/>
      <c r="D24" s="8"/>
      <c r="E24" s="36"/>
      <c r="F24" s="8"/>
      <c r="G24" s="8"/>
      <c r="H24" s="74"/>
      <c r="I24" s="77"/>
      <c r="J24" s="19"/>
      <c r="K24" s="19"/>
    </row>
    <row r="25" spans="1:14" ht="19.5" customHeight="1">
      <c r="A25" s="7"/>
      <c r="B25" s="7"/>
      <c r="C25" s="8"/>
      <c r="D25" s="35"/>
      <c r="E25" s="37"/>
      <c r="F25" s="8"/>
      <c r="G25" s="8"/>
      <c r="H25" s="76"/>
      <c r="J25" s="8"/>
      <c r="K25" s="19"/>
      <c r="L25" s="8"/>
      <c r="M25" s="8"/>
      <c r="N25" s="8"/>
    </row>
    <row r="26" spans="1:14" ht="19.5" customHeight="1">
      <c r="A26" s="7"/>
      <c r="B26" s="7"/>
      <c r="C26" s="8"/>
      <c r="D26" s="8"/>
      <c r="E26" s="34"/>
      <c r="F26" s="8"/>
      <c r="G26" s="8"/>
      <c r="H26" s="78"/>
      <c r="I26" s="7"/>
      <c r="J26" s="8"/>
      <c r="K26" s="8"/>
      <c r="L26" s="8"/>
      <c r="M26" s="8"/>
      <c r="N26" s="8"/>
    </row>
    <row r="27" spans="1:14" ht="19.5" customHeight="1">
      <c r="A27" s="7"/>
      <c r="B27" s="7"/>
      <c r="C27" s="8"/>
      <c r="D27" s="8"/>
      <c r="E27" s="8"/>
      <c r="F27" s="8"/>
      <c r="G27" s="8"/>
      <c r="H27" s="9"/>
      <c r="I27" s="9"/>
      <c r="J27" s="8"/>
      <c r="K27" s="8"/>
      <c r="L27" s="8"/>
      <c r="M27" s="8"/>
      <c r="N27" s="8"/>
    </row>
    <row r="28" spans="1:14" ht="19.5" customHeight="1">
      <c r="A28" s="9"/>
      <c r="B28" s="9"/>
      <c r="C28" s="8"/>
      <c r="D28" s="8"/>
      <c r="E28" s="8"/>
      <c r="F28" s="8"/>
      <c r="G28" s="8"/>
      <c r="H28" s="9"/>
      <c r="I28" s="9"/>
      <c r="J28" s="8"/>
      <c r="K28" s="8"/>
      <c r="L28" s="8"/>
      <c r="M28" s="8"/>
      <c r="N28" s="8"/>
    </row>
    <row r="29" spans="1:14" ht="19.5" customHeight="1">
      <c r="A29" s="9"/>
      <c r="B29" s="9"/>
      <c r="C29" s="8"/>
      <c r="D29" s="8"/>
      <c r="E29" s="8"/>
      <c r="F29" s="8"/>
      <c r="G29" s="8"/>
      <c r="H29" s="9"/>
      <c r="I29" s="9"/>
      <c r="J29" s="8"/>
      <c r="K29" s="8"/>
      <c r="L29" s="8"/>
      <c r="M29" s="8"/>
      <c r="N29" s="8"/>
    </row>
    <row r="30" spans="1:14" ht="19.5" customHeight="1">
      <c r="A30" s="9"/>
      <c r="B30" s="9"/>
      <c r="C30" s="8"/>
      <c r="D30" s="8"/>
      <c r="E30" s="8"/>
      <c r="F30" s="8"/>
      <c r="G30" s="8"/>
      <c r="H30" s="9"/>
      <c r="I30" s="9"/>
      <c r="J30" s="8"/>
      <c r="K30" s="8"/>
      <c r="L30" s="8"/>
      <c r="M30" s="8"/>
      <c r="N30" s="8"/>
    </row>
    <row r="31" spans="1:14" ht="19.5" customHeight="1">
      <c r="A31" s="9"/>
      <c r="B31" s="9"/>
      <c r="C31" s="8"/>
      <c r="D31" s="8"/>
      <c r="E31" s="8"/>
      <c r="F31" s="8"/>
      <c r="G31" s="8"/>
      <c r="H31" s="7"/>
      <c r="I31" s="7"/>
      <c r="J31" s="8"/>
      <c r="K31" s="8"/>
      <c r="L31" s="8"/>
      <c r="M31" s="8"/>
      <c r="N31" s="8"/>
    </row>
    <row r="32" spans="1:15" ht="19.5" customHeight="1">
      <c r="A32" s="9"/>
      <c r="B32" s="9"/>
      <c r="C32" s="8"/>
      <c r="D32" s="8"/>
      <c r="E32" s="8"/>
      <c r="F32" s="8"/>
      <c r="G32" s="8"/>
      <c r="H32" s="9"/>
      <c r="I32" s="9"/>
      <c r="J32" s="8"/>
      <c r="K32" s="8"/>
      <c r="L32" s="8"/>
      <c r="M32" s="8"/>
      <c r="N32" s="8"/>
      <c r="O32" s="9"/>
    </row>
    <row r="33" spans="1:15" ht="19.5" customHeight="1">
      <c r="A33" s="9"/>
      <c r="B33" s="9"/>
      <c r="C33" s="8"/>
      <c r="D33" s="8"/>
      <c r="E33" s="8"/>
      <c r="F33" s="8"/>
      <c r="G33" s="8"/>
      <c r="H33" s="9"/>
      <c r="I33" s="9"/>
      <c r="J33" s="8"/>
      <c r="K33" s="8"/>
      <c r="L33" s="8"/>
      <c r="M33" s="8"/>
      <c r="N33" s="8"/>
      <c r="O33" s="9"/>
    </row>
    <row r="34" spans="1:15" ht="19.5" customHeight="1">
      <c r="A34" s="9"/>
      <c r="B34" s="9"/>
      <c r="C34" s="8"/>
      <c r="D34" s="8"/>
      <c r="E34" s="8"/>
      <c r="F34" s="8"/>
      <c r="G34" s="8"/>
      <c r="H34" s="9"/>
      <c r="I34" s="9"/>
      <c r="J34" s="8"/>
      <c r="K34" s="8"/>
      <c r="L34" s="8"/>
      <c r="M34" s="8"/>
      <c r="N34" s="8"/>
      <c r="O34" s="9"/>
    </row>
    <row r="35" spans="1:15" ht="19.5" customHeight="1">
      <c r="A35" s="9"/>
      <c r="B35" s="9"/>
      <c r="C35" s="8"/>
      <c r="D35" s="8"/>
      <c r="E35" s="8"/>
      <c r="F35" s="8"/>
      <c r="G35" s="8"/>
      <c r="H35" s="9"/>
      <c r="I35" s="9"/>
      <c r="J35" s="8"/>
      <c r="K35" s="8"/>
      <c r="L35" s="8"/>
      <c r="M35" s="8"/>
      <c r="N35" s="8"/>
      <c r="O35" s="9"/>
    </row>
    <row r="36" spans="1:15" ht="19.5" customHeight="1">
      <c r="A36" s="9"/>
      <c r="B36" s="9"/>
      <c r="C36" s="8"/>
      <c r="D36" s="8"/>
      <c r="E36" s="8"/>
      <c r="F36" s="8"/>
      <c r="G36" s="9"/>
      <c r="H36" s="9"/>
      <c r="I36" s="9"/>
      <c r="J36" s="8"/>
      <c r="K36" s="8"/>
      <c r="L36" s="8"/>
      <c r="M36" s="8"/>
      <c r="N36" s="8"/>
      <c r="O36" s="9"/>
    </row>
    <row r="37" spans="1:15" ht="19.5" customHeight="1">
      <c r="A37" s="9"/>
      <c r="B37" s="9"/>
      <c r="C37" s="9"/>
      <c r="D37" s="9"/>
      <c r="E37" s="9"/>
      <c r="F37" s="9"/>
      <c r="H37" s="9"/>
      <c r="I37" s="9"/>
      <c r="J37" s="8"/>
      <c r="K37" s="8"/>
      <c r="L37" s="8"/>
      <c r="M37" s="8"/>
      <c r="N37" s="8"/>
      <c r="O37" s="9"/>
    </row>
    <row r="38" spans="8:15" ht="19.5" customHeight="1">
      <c r="H38" s="9"/>
      <c r="I38" s="9"/>
      <c r="J38" s="8"/>
      <c r="K38" s="8"/>
      <c r="L38" s="8"/>
      <c r="M38" s="8"/>
      <c r="N38" s="8"/>
      <c r="O38" s="9"/>
    </row>
    <row r="39" spans="8:15" ht="19.5" customHeight="1">
      <c r="H39" s="9"/>
      <c r="I39" s="9"/>
      <c r="J39" s="8"/>
      <c r="K39" s="8"/>
      <c r="L39" s="8"/>
      <c r="M39" s="8"/>
      <c r="N39" s="8"/>
      <c r="O39" s="9"/>
    </row>
    <row r="40" spans="8:15" ht="19.5" customHeight="1">
      <c r="H40" s="9"/>
      <c r="I40" s="9"/>
      <c r="J40" s="8"/>
      <c r="K40" s="8"/>
      <c r="L40" s="8"/>
      <c r="M40" s="8"/>
      <c r="N40" s="8"/>
      <c r="O40" s="9"/>
    </row>
    <row r="41" spans="8:15" ht="19.5" customHeight="1">
      <c r="H41" s="9"/>
      <c r="I41" s="9"/>
      <c r="J41" s="8"/>
      <c r="K41" s="8"/>
      <c r="L41" s="8"/>
      <c r="M41" s="8"/>
      <c r="N41" s="8"/>
      <c r="O41" s="9"/>
    </row>
    <row r="42" spans="8:15" ht="19.5" customHeight="1">
      <c r="H42" s="9"/>
      <c r="I42" s="9"/>
      <c r="J42" s="8"/>
      <c r="K42" s="8"/>
      <c r="L42" s="8"/>
      <c r="M42" s="8"/>
      <c r="N42" s="8"/>
      <c r="O42" s="9"/>
    </row>
    <row r="43" spans="8:15" ht="19.5" customHeight="1">
      <c r="H43" s="9"/>
      <c r="I43" s="9"/>
      <c r="J43" s="8"/>
      <c r="K43" s="8"/>
      <c r="L43" s="8"/>
      <c r="M43" s="8"/>
      <c r="N43" s="8"/>
      <c r="O43" s="9"/>
    </row>
    <row r="44" spans="8:15" ht="19.5" customHeight="1">
      <c r="H44" s="9"/>
      <c r="I44" s="9"/>
      <c r="J44" s="8"/>
      <c r="K44" s="8"/>
      <c r="L44" s="8"/>
      <c r="M44" s="8"/>
      <c r="N44" s="8"/>
      <c r="O44" s="9"/>
    </row>
    <row r="45" spans="8:15" ht="19.5" customHeight="1">
      <c r="H45" s="9"/>
      <c r="I45" s="9"/>
      <c r="J45" s="9"/>
      <c r="K45" s="9"/>
      <c r="L45" s="9"/>
      <c r="M45" s="9"/>
      <c r="N45" s="9"/>
      <c r="O45" s="9"/>
    </row>
    <row r="46" ht="19.5" customHeight="1">
      <c r="O46" s="9"/>
    </row>
    <row r="47" ht="19.5" customHeight="1">
      <c r="O47" s="9"/>
    </row>
    <row r="48" ht="19.5" customHeight="1">
      <c r="O48" s="9"/>
    </row>
    <row r="49" ht="19.5" customHeight="1">
      <c r="O49" s="9"/>
    </row>
    <row r="50" ht="19.5" customHeight="1">
      <c r="O50" s="9"/>
    </row>
    <row r="51" ht="19.5" customHeight="1">
      <c r="O51" s="9"/>
    </row>
    <row r="52" ht="14.25">
      <c r="O52" s="9"/>
    </row>
  </sheetData>
  <sheetProtection/>
  <mergeCells count="2">
    <mergeCell ref="A2:N2"/>
    <mergeCell ref="J3:N3"/>
  </mergeCells>
  <printOptions horizontalCentered="1"/>
  <pageMargins left="0.49" right="0.46" top="0.5511811023622047" bottom="0.7480314960629921" header="0.3937007874015748" footer="0.4724409448818898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8"/>
  <sheetViews>
    <sheetView zoomScalePageLayoutView="0" workbookViewId="0" topLeftCell="A1">
      <selection activeCell="J12" sqref="J12"/>
    </sheetView>
  </sheetViews>
  <sheetFormatPr defaultColWidth="31.625" defaultRowHeight="14.25"/>
  <cols>
    <col min="1" max="1" width="28.875" style="3" customWidth="1"/>
    <col min="2" max="2" width="7.50390625" style="3" hidden="1" customWidth="1"/>
    <col min="3" max="6" width="7.125" style="3" customWidth="1"/>
    <col min="7" max="7" width="6.125" style="3" customWidth="1"/>
    <col min="8" max="8" width="24.125" style="3" customWidth="1"/>
    <col min="9" max="9" width="7.125" style="3" hidden="1" customWidth="1"/>
    <col min="10" max="12" width="7.125" style="3" customWidth="1"/>
    <col min="13" max="13" width="7.125" style="3" hidden="1" customWidth="1"/>
    <col min="14" max="14" width="7.125" style="3" customWidth="1"/>
    <col min="15" max="15" width="5.50390625" style="3" customWidth="1"/>
    <col min="16" max="16384" width="31.625" style="3" customWidth="1"/>
  </cols>
  <sheetData>
    <row r="1" spans="1:254" ht="30" customHeight="1">
      <c r="A1" s="1" t="s">
        <v>82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15" ht="31.5" customHeight="1">
      <c r="A2" s="165" t="s">
        <v>146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67" t="s">
        <v>145</v>
      </c>
      <c r="M3" s="167"/>
      <c r="N3" s="167"/>
      <c r="O3" s="168" t="s">
        <v>74</v>
      </c>
    </row>
    <row r="4" spans="1:15" ht="54.75" customHeight="1">
      <c r="A4" s="128" t="s">
        <v>42</v>
      </c>
      <c r="B4" s="129" t="s">
        <v>141</v>
      </c>
      <c r="C4" s="128" t="s">
        <v>75</v>
      </c>
      <c r="D4" s="128" t="s">
        <v>54</v>
      </c>
      <c r="E4" s="129" t="s">
        <v>147</v>
      </c>
      <c r="F4" s="130" t="s">
        <v>56</v>
      </c>
      <c r="G4" s="128" t="s">
        <v>148</v>
      </c>
      <c r="H4" s="128" t="s">
        <v>44</v>
      </c>
      <c r="I4" s="128" t="s">
        <v>141</v>
      </c>
      <c r="J4" s="128" t="s">
        <v>75</v>
      </c>
      <c r="K4" s="128" t="s">
        <v>54</v>
      </c>
      <c r="L4" s="129" t="s">
        <v>147</v>
      </c>
      <c r="M4" s="129" t="s">
        <v>76</v>
      </c>
      <c r="N4" s="130" t="s">
        <v>56</v>
      </c>
      <c r="O4" s="128" t="s">
        <v>149</v>
      </c>
    </row>
    <row r="5" spans="1:15" s="73" customFormat="1" ht="33.75" customHeight="1">
      <c r="A5" s="105" t="s">
        <v>80</v>
      </c>
      <c r="B5" s="93">
        <v>5100</v>
      </c>
      <c r="C5" s="93">
        <v>10000</v>
      </c>
      <c r="D5" s="93">
        <v>22700</v>
      </c>
      <c r="E5" s="93">
        <f>D5/C5*100</f>
        <v>227</v>
      </c>
      <c r="F5" s="97">
        <f>(D5-B5)/B5*100</f>
        <v>345.0980392156863</v>
      </c>
      <c r="G5" s="118"/>
      <c r="H5" s="105" t="s">
        <v>81</v>
      </c>
      <c r="I5" s="93">
        <v>10443</v>
      </c>
      <c r="J5" s="93">
        <v>10000</v>
      </c>
      <c r="K5" s="93">
        <f>K6+K7+K8+K9+K10</f>
        <v>11303</v>
      </c>
      <c r="L5" s="97">
        <f>K5/J5*100</f>
        <v>113.03</v>
      </c>
      <c r="M5" s="96"/>
      <c r="N5" s="97">
        <f>(K5-I5)/I5*100</f>
        <v>8.23518146126592</v>
      </c>
      <c r="O5" s="159"/>
    </row>
    <row r="6" spans="1:15" s="73" customFormat="1" ht="33.75" customHeight="1">
      <c r="A6" s="45" t="s">
        <v>77</v>
      </c>
      <c r="B6" s="81">
        <v>5100</v>
      </c>
      <c r="C6" s="81">
        <v>10000</v>
      </c>
      <c r="D6" s="81">
        <v>22700</v>
      </c>
      <c r="E6" s="81">
        <f>D6/C6*100</f>
        <v>227</v>
      </c>
      <c r="F6" s="5">
        <f>(D6-B6)/B6*100</f>
        <v>345.0980392156863</v>
      </c>
      <c r="G6" s="46"/>
      <c r="H6" s="160" t="s">
        <v>154</v>
      </c>
      <c r="I6" s="81">
        <v>5343</v>
      </c>
      <c r="J6" s="81">
        <v>6000</v>
      </c>
      <c r="K6" s="81">
        <v>1595</v>
      </c>
      <c r="L6" s="5">
        <f>K6/J6*100</f>
        <v>26.583333333333332</v>
      </c>
      <c r="M6" s="96"/>
      <c r="N6" s="5">
        <f>(K6-I6)/I6*100</f>
        <v>-70.14785700917088</v>
      </c>
      <c r="O6" s="46"/>
    </row>
    <row r="7" spans="1:15" s="73" customFormat="1" ht="33.75" customHeight="1">
      <c r="A7" s="121" t="s">
        <v>155</v>
      </c>
      <c r="B7" s="81"/>
      <c r="C7" s="81"/>
      <c r="D7" s="81"/>
      <c r="E7" s="81"/>
      <c r="F7" s="5"/>
      <c r="G7" s="46"/>
      <c r="H7" s="161" t="s">
        <v>72</v>
      </c>
      <c r="I7" s="81"/>
      <c r="J7" s="81"/>
      <c r="K7" s="81">
        <v>6600</v>
      </c>
      <c r="L7" s="5"/>
      <c r="M7" s="96"/>
      <c r="N7" s="5"/>
      <c r="O7" s="46"/>
    </row>
    <row r="8" spans="1:15" s="73" customFormat="1" ht="33.75" customHeight="1">
      <c r="A8" s="121" t="s">
        <v>156</v>
      </c>
      <c r="B8" s="81">
        <v>5100</v>
      </c>
      <c r="C8" s="81">
        <v>10000</v>
      </c>
      <c r="D8" s="81">
        <v>22700</v>
      </c>
      <c r="E8" s="81">
        <f>D8/C8*100</f>
        <v>227</v>
      </c>
      <c r="F8" s="5">
        <f>(D8-B8)/B8*100</f>
        <v>345.0980392156863</v>
      </c>
      <c r="G8" s="46"/>
      <c r="H8" s="45" t="s">
        <v>73</v>
      </c>
      <c r="I8" s="81"/>
      <c r="J8" s="82"/>
      <c r="K8" s="82">
        <v>108</v>
      </c>
      <c r="L8" s="5"/>
      <c r="M8" s="96"/>
      <c r="N8" s="5"/>
      <c r="O8" s="46"/>
    </row>
    <row r="9" spans="1:15" s="73" customFormat="1" ht="33.75" customHeight="1">
      <c r="A9" s="45" t="s">
        <v>157</v>
      </c>
      <c r="B9" s="121"/>
      <c r="C9" s="81"/>
      <c r="D9" s="81"/>
      <c r="E9" s="81"/>
      <c r="F9" s="5"/>
      <c r="G9" s="46"/>
      <c r="H9" s="161" t="s">
        <v>158</v>
      </c>
      <c r="I9" s="81">
        <v>5100</v>
      </c>
      <c r="J9" s="82"/>
      <c r="K9" s="82">
        <v>3000</v>
      </c>
      <c r="L9" s="5"/>
      <c r="M9" s="96"/>
      <c r="N9" s="5">
        <f>(K9-I9)/I9*100</f>
        <v>-41.17647058823529</v>
      </c>
      <c r="O9" s="46"/>
    </row>
    <row r="10" spans="1:15" s="73" customFormat="1" ht="33.75" customHeight="1">
      <c r="A10" s="121" t="s">
        <v>159</v>
      </c>
      <c r="B10" s="121"/>
      <c r="C10" s="81"/>
      <c r="D10" s="81"/>
      <c r="E10" s="81"/>
      <c r="F10" s="5"/>
      <c r="G10" s="46"/>
      <c r="H10" s="160" t="s">
        <v>160</v>
      </c>
      <c r="I10" s="81"/>
      <c r="J10" s="82">
        <v>4000</v>
      </c>
      <c r="K10" s="82"/>
      <c r="L10" s="81"/>
      <c r="M10" s="96"/>
      <c r="N10" s="5"/>
      <c r="O10" s="46"/>
    </row>
    <row r="11" spans="1:15" s="73" customFormat="1" ht="33.75" customHeight="1">
      <c r="A11" s="162"/>
      <c r="B11" s="162"/>
      <c r="C11" s="123"/>
      <c r="D11" s="123"/>
      <c r="E11" s="123"/>
      <c r="F11" s="6"/>
      <c r="G11" s="124"/>
      <c r="H11" s="162" t="s">
        <v>161</v>
      </c>
      <c r="I11" s="123"/>
      <c r="J11" s="83">
        <v>4000</v>
      </c>
      <c r="K11" s="83"/>
      <c r="L11" s="123"/>
      <c r="M11" s="96"/>
      <c r="N11" s="6"/>
      <c r="O11" s="124"/>
    </row>
    <row r="12" spans="1:15" s="73" customFormat="1" ht="33.75" customHeight="1">
      <c r="A12" s="3"/>
      <c r="B12" s="3"/>
      <c r="C12" s="3"/>
      <c r="D12" s="3"/>
      <c r="E12" s="3"/>
      <c r="F12" s="3"/>
      <c r="G12" s="8"/>
      <c r="H12" s="3"/>
      <c r="I12" s="3"/>
      <c r="J12" s="3"/>
      <c r="K12" s="3"/>
      <c r="L12" s="3"/>
      <c r="M12" s="3"/>
      <c r="N12" s="3"/>
      <c r="O12" s="3"/>
    </row>
    <row r="13" spans="1:16" s="73" customFormat="1" ht="33.75" customHeight="1">
      <c r="A13" s="7"/>
      <c r="B13" s="7"/>
      <c r="C13" s="7"/>
      <c r="D13" s="8"/>
      <c r="E13" s="8"/>
      <c r="F13" s="8"/>
      <c r="G13" s="8"/>
      <c r="H13" s="3"/>
      <c r="I13" s="3"/>
      <c r="J13" s="3"/>
      <c r="K13" s="3"/>
      <c r="L13" s="3"/>
      <c r="M13" s="3"/>
      <c r="N13" s="3"/>
      <c r="O13" s="3"/>
      <c r="P13" s="3"/>
    </row>
    <row r="14" spans="1:16" s="73" customFormat="1" ht="33.75" customHeight="1">
      <c r="A14" s="7"/>
      <c r="B14" s="7"/>
      <c r="C14" s="7"/>
      <c r="D14" s="8"/>
      <c r="E14" s="8"/>
      <c r="F14" s="8"/>
      <c r="G14" s="8"/>
      <c r="H14" s="3"/>
      <c r="I14" s="3"/>
      <c r="J14" s="3"/>
      <c r="K14" s="3"/>
      <c r="L14" s="3"/>
      <c r="M14" s="3"/>
      <c r="N14" s="3"/>
      <c r="O14" s="3"/>
      <c r="P14" s="3"/>
    </row>
    <row r="15" spans="1:15" ht="19.5" customHeight="1">
      <c r="A15" s="7"/>
      <c r="B15" s="7"/>
      <c r="C15" s="7"/>
      <c r="D15" s="8"/>
      <c r="E15" s="8"/>
      <c r="F15" s="8"/>
      <c r="G15" s="8"/>
      <c r="I15" s="8"/>
      <c r="L15" s="8"/>
      <c r="M15" s="8"/>
      <c r="N15" s="8"/>
      <c r="O15" s="8"/>
    </row>
    <row r="16" spans="1:15" ht="19.5" customHeight="1">
      <c r="A16" s="7"/>
      <c r="B16" s="7"/>
      <c r="C16" s="7"/>
      <c r="D16" s="8"/>
      <c r="E16" s="8"/>
      <c r="F16" s="8"/>
      <c r="G16" s="8"/>
      <c r="H16" s="7"/>
      <c r="I16" s="8"/>
      <c r="J16" s="7"/>
      <c r="K16" s="7"/>
      <c r="L16" s="8"/>
      <c r="M16" s="8"/>
      <c r="N16" s="8"/>
      <c r="O16" s="8"/>
    </row>
    <row r="17" spans="1:15" ht="19.5" customHeight="1">
      <c r="A17" s="7"/>
      <c r="B17" s="7"/>
      <c r="C17" s="7"/>
      <c r="D17" s="8"/>
      <c r="E17" s="8"/>
      <c r="F17" s="8"/>
      <c r="G17" s="8"/>
      <c r="H17" s="9"/>
      <c r="I17" s="8"/>
      <c r="J17" s="9"/>
      <c r="K17" s="9"/>
      <c r="L17" s="8"/>
      <c r="M17" s="8"/>
      <c r="N17" s="8"/>
      <c r="O17" s="8"/>
    </row>
    <row r="18" spans="1:15" ht="19.5" customHeight="1">
      <c r="A18" s="7"/>
      <c r="B18" s="7"/>
      <c r="C18" s="7"/>
      <c r="D18" s="8"/>
      <c r="E18" s="8"/>
      <c r="F18" s="8"/>
      <c r="G18" s="8"/>
      <c r="H18" s="9"/>
      <c r="I18" s="8"/>
      <c r="J18" s="9"/>
      <c r="K18" s="9"/>
      <c r="L18" s="8"/>
      <c r="M18" s="8"/>
      <c r="N18" s="8"/>
      <c r="O18" s="8"/>
    </row>
    <row r="19" spans="1:15" ht="19.5" customHeight="1">
      <c r="A19" s="7"/>
      <c r="B19" s="7"/>
      <c r="C19" s="7"/>
      <c r="D19" s="8"/>
      <c r="E19" s="8"/>
      <c r="F19" s="8"/>
      <c r="G19" s="8"/>
      <c r="H19" s="9"/>
      <c r="I19" s="8"/>
      <c r="J19" s="9"/>
      <c r="K19" s="9"/>
      <c r="L19" s="8"/>
      <c r="M19" s="8"/>
      <c r="N19" s="8"/>
      <c r="O19" s="8"/>
    </row>
    <row r="20" spans="1:15" ht="19.5" customHeight="1">
      <c r="A20" s="7"/>
      <c r="B20" s="7"/>
      <c r="C20" s="7"/>
      <c r="D20" s="8"/>
      <c r="E20" s="8"/>
      <c r="F20" s="8"/>
      <c r="G20" s="8"/>
      <c r="H20" s="9"/>
      <c r="I20" s="8"/>
      <c r="J20" s="9"/>
      <c r="K20" s="9"/>
      <c r="L20" s="8"/>
      <c r="M20" s="8"/>
      <c r="N20" s="8"/>
      <c r="O20" s="8"/>
    </row>
    <row r="21" spans="1:15" ht="19.5" customHeight="1">
      <c r="A21" s="7"/>
      <c r="B21" s="7"/>
      <c r="C21" s="7"/>
      <c r="D21" s="8"/>
      <c r="E21" s="8"/>
      <c r="F21" s="8"/>
      <c r="G21" s="8"/>
      <c r="H21" s="7"/>
      <c r="I21" s="8"/>
      <c r="J21" s="7"/>
      <c r="K21" s="7"/>
      <c r="L21" s="8"/>
      <c r="M21" s="8"/>
      <c r="N21" s="8"/>
      <c r="O21" s="8"/>
    </row>
    <row r="22" spans="1:15" ht="19.5" customHeight="1">
      <c r="A22" s="7"/>
      <c r="B22" s="7"/>
      <c r="C22" s="7"/>
      <c r="D22" s="8"/>
      <c r="E22" s="8"/>
      <c r="F22" s="8"/>
      <c r="G22" s="8"/>
      <c r="H22" s="9"/>
      <c r="I22" s="8"/>
      <c r="J22" s="9"/>
      <c r="K22" s="9"/>
      <c r="L22" s="8"/>
      <c r="M22" s="8"/>
      <c r="N22" s="8"/>
      <c r="O22" s="8"/>
    </row>
    <row r="23" spans="1:15" ht="19.5" customHeight="1">
      <c r="A23" s="9"/>
      <c r="B23" s="9"/>
      <c r="C23" s="9"/>
      <c r="D23" s="8"/>
      <c r="E23" s="8"/>
      <c r="F23" s="8"/>
      <c r="G23" s="8"/>
      <c r="H23" s="9"/>
      <c r="I23" s="8"/>
      <c r="J23" s="9"/>
      <c r="K23" s="9"/>
      <c r="L23" s="8"/>
      <c r="M23" s="8"/>
      <c r="N23" s="8"/>
      <c r="O23" s="8"/>
    </row>
    <row r="24" spans="1:15" ht="19.5" customHeight="1">
      <c r="A24" s="9"/>
      <c r="B24" s="9"/>
      <c r="C24" s="9"/>
      <c r="D24" s="8"/>
      <c r="E24" s="8"/>
      <c r="F24" s="8"/>
      <c r="G24" s="8"/>
      <c r="H24" s="9"/>
      <c r="I24" s="8"/>
      <c r="J24" s="9"/>
      <c r="K24" s="9"/>
      <c r="L24" s="8"/>
      <c r="M24" s="8"/>
      <c r="N24" s="8"/>
      <c r="O24" s="8"/>
    </row>
    <row r="25" spans="1:15" ht="19.5" customHeight="1">
      <c r="A25" s="9"/>
      <c r="B25" s="9"/>
      <c r="C25" s="9"/>
      <c r="D25" s="8"/>
      <c r="E25" s="8"/>
      <c r="F25" s="8"/>
      <c r="G25" s="8"/>
      <c r="H25" s="9"/>
      <c r="I25" s="8"/>
      <c r="J25" s="9"/>
      <c r="K25" s="9"/>
      <c r="L25" s="8"/>
      <c r="M25" s="8"/>
      <c r="N25" s="8"/>
      <c r="O25" s="8"/>
    </row>
    <row r="26" spans="1:15" ht="19.5" customHeight="1">
      <c r="A26" s="9"/>
      <c r="B26" s="9"/>
      <c r="C26" s="9"/>
      <c r="D26" s="8"/>
      <c r="E26" s="35"/>
      <c r="F26" s="8"/>
      <c r="G26" s="8"/>
      <c r="H26" s="9"/>
      <c r="I26" s="8"/>
      <c r="J26" s="9"/>
      <c r="K26" s="9"/>
      <c r="L26" s="8"/>
      <c r="M26" s="8"/>
      <c r="N26" s="8"/>
      <c r="O26" s="8"/>
    </row>
    <row r="27" spans="1:15" ht="19.5" customHeight="1">
      <c r="A27" s="9"/>
      <c r="B27" s="9"/>
      <c r="C27" s="9"/>
      <c r="D27" s="8"/>
      <c r="E27" s="8"/>
      <c r="F27" s="8"/>
      <c r="G27" s="8"/>
      <c r="H27" s="9"/>
      <c r="I27" s="8"/>
      <c r="J27" s="9"/>
      <c r="K27" s="9"/>
      <c r="L27" s="8"/>
      <c r="M27" s="8"/>
      <c r="N27" s="8"/>
      <c r="O27" s="8"/>
    </row>
    <row r="28" spans="1:16" ht="19.5" customHeight="1">
      <c r="A28" s="9"/>
      <c r="B28" s="9"/>
      <c r="C28" s="9"/>
      <c r="D28" s="8"/>
      <c r="E28" s="8"/>
      <c r="F28" s="8"/>
      <c r="G28" s="8"/>
      <c r="H28" s="9"/>
      <c r="I28" s="8"/>
      <c r="J28" s="9"/>
      <c r="K28" s="9"/>
      <c r="L28" s="8"/>
      <c r="M28" s="8"/>
      <c r="N28" s="8"/>
      <c r="O28" s="8"/>
      <c r="P28" s="9"/>
    </row>
    <row r="29" spans="1:16" ht="19.5" customHeight="1">
      <c r="A29" s="9"/>
      <c r="B29" s="9"/>
      <c r="C29" s="9"/>
      <c r="D29" s="8"/>
      <c r="E29" s="8"/>
      <c r="F29" s="8"/>
      <c r="G29" s="8"/>
      <c r="H29" s="9"/>
      <c r="I29" s="8"/>
      <c r="J29" s="9"/>
      <c r="K29" s="9"/>
      <c r="L29" s="8"/>
      <c r="M29" s="8"/>
      <c r="N29" s="8"/>
      <c r="O29" s="8"/>
      <c r="P29" s="9"/>
    </row>
    <row r="30" spans="1:16" ht="19.5" customHeight="1">
      <c r="A30" s="9"/>
      <c r="B30" s="9"/>
      <c r="C30" s="9"/>
      <c r="D30" s="8"/>
      <c r="E30" s="8"/>
      <c r="F30" s="8"/>
      <c r="G30" s="8"/>
      <c r="H30" s="9"/>
      <c r="I30" s="8"/>
      <c r="J30" s="9"/>
      <c r="K30" s="9"/>
      <c r="L30" s="8"/>
      <c r="M30" s="8"/>
      <c r="N30" s="8"/>
      <c r="O30" s="8"/>
      <c r="P30" s="9"/>
    </row>
    <row r="31" spans="1:16" ht="19.5" customHeight="1">
      <c r="A31" s="9"/>
      <c r="B31" s="9"/>
      <c r="C31" s="9"/>
      <c r="D31" s="8"/>
      <c r="E31" s="8"/>
      <c r="F31" s="8"/>
      <c r="G31" s="9"/>
      <c r="H31" s="9"/>
      <c r="I31" s="8"/>
      <c r="J31" s="9"/>
      <c r="K31" s="9"/>
      <c r="L31" s="8"/>
      <c r="M31" s="8"/>
      <c r="N31" s="8"/>
      <c r="O31" s="8"/>
      <c r="P31" s="9"/>
    </row>
    <row r="32" spans="1:16" ht="19.5" customHeight="1">
      <c r="A32" s="9"/>
      <c r="B32" s="9"/>
      <c r="C32" s="9"/>
      <c r="D32" s="9"/>
      <c r="E32" s="9"/>
      <c r="F32" s="9"/>
      <c r="H32" s="9"/>
      <c r="I32" s="8"/>
      <c r="J32" s="9"/>
      <c r="K32" s="9"/>
      <c r="L32" s="8"/>
      <c r="M32" s="8"/>
      <c r="N32" s="8"/>
      <c r="O32" s="8"/>
      <c r="P32" s="9"/>
    </row>
    <row r="33" spans="8:16" ht="19.5" customHeight="1">
      <c r="H33" s="9"/>
      <c r="I33" s="8"/>
      <c r="J33" s="9"/>
      <c r="K33" s="9"/>
      <c r="L33" s="8"/>
      <c r="M33" s="8"/>
      <c r="N33" s="8"/>
      <c r="O33" s="8"/>
      <c r="P33" s="9"/>
    </row>
    <row r="34" spans="8:16" ht="19.5" customHeight="1">
      <c r="H34" s="9"/>
      <c r="I34" s="8"/>
      <c r="J34" s="9"/>
      <c r="K34" s="9"/>
      <c r="L34" s="8"/>
      <c r="M34" s="8"/>
      <c r="N34" s="8"/>
      <c r="O34" s="8"/>
      <c r="P34" s="9"/>
    </row>
    <row r="35" spans="8:16" ht="19.5" customHeight="1">
      <c r="H35" s="9"/>
      <c r="I35" s="9"/>
      <c r="J35" s="9"/>
      <c r="K35" s="9"/>
      <c r="L35" s="9"/>
      <c r="M35" s="9"/>
      <c r="N35" s="9"/>
      <c r="O35" s="9"/>
      <c r="P35" s="9"/>
    </row>
    <row r="36" ht="19.5" customHeight="1">
      <c r="P36" s="9"/>
    </row>
    <row r="37" ht="19.5" customHeight="1">
      <c r="P37" s="9"/>
    </row>
    <row r="38" ht="19.5" customHeight="1">
      <c r="P38" s="9"/>
    </row>
    <row r="39" ht="19.5" customHeight="1">
      <c r="P39" s="9"/>
    </row>
    <row r="40" ht="19.5" customHeight="1">
      <c r="P40" s="9"/>
    </row>
    <row r="41" ht="19.5" customHeight="1">
      <c r="P41" s="9"/>
    </row>
    <row r="42" ht="19.5" customHeight="1">
      <c r="P42" s="9"/>
    </row>
    <row r="43" ht="19.5" customHeight="1">
      <c r="P43" s="9"/>
    </row>
    <row r="44" ht="19.5" customHeight="1">
      <c r="P44" s="9"/>
    </row>
    <row r="45" ht="19.5" customHeight="1">
      <c r="P45" s="9"/>
    </row>
    <row r="46" ht="19.5" customHeight="1">
      <c r="P46" s="9"/>
    </row>
    <row r="47" ht="19.5" customHeight="1">
      <c r="P47" s="9"/>
    </row>
    <row r="48" ht="19.5" customHeight="1">
      <c r="P48" s="9"/>
    </row>
    <row r="49" ht="19.5" customHeight="1"/>
  </sheetData>
  <sheetProtection/>
  <mergeCells count="2">
    <mergeCell ref="A2:O2"/>
    <mergeCell ref="L3:O3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I4" sqref="I4:I5"/>
    </sheetView>
  </sheetViews>
  <sheetFormatPr defaultColWidth="9.00390625" defaultRowHeight="14.25"/>
  <cols>
    <col min="1" max="1" width="17.25390625" style="4" customWidth="1"/>
    <col min="2" max="2" width="7.875" style="4" customWidth="1"/>
    <col min="3" max="3" width="9.00390625" style="4" customWidth="1"/>
    <col min="4" max="4" width="12.75390625" style="4" bestFit="1" customWidth="1"/>
    <col min="5" max="5" width="8.50390625" style="4" hidden="1" customWidth="1"/>
    <col min="6" max="6" width="8.00390625" style="4" customWidth="1"/>
    <col min="7" max="7" width="22.50390625" style="4" customWidth="1"/>
    <col min="8" max="8" width="8.625" style="4" customWidth="1"/>
    <col min="9" max="9" width="8.00390625" style="4" customWidth="1"/>
    <col min="10" max="10" width="7.875" style="4" customWidth="1"/>
    <col min="11" max="11" width="7.625" style="4" hidden="1" customWidth="1"/>
    <col min="12" max="12" width="10.125" style="4" customWidth="1"/>
    <col min="13" max="16384" width="9.00390625" style="4" customWidth="1"/>
  </cols>
  <sheetData>
    <row r="1" spans="1:7" ht="15.75">
      <c r="A1" s="1" t="s">
        <v>86</v>
      </c>
      <c r="B1" s="131"/>
      <c r="C1" s="131"/>
      <c r="D1" s="131"/>
      <c r="E1" s="131"/>
      <c r="F1" s="132"/>
      <c r="G1" s="133"/>
    </row>
    <row r="2" spans="1:12" ht="28.5">
      <c r="A2" s="165" t="s">
        <v>153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26.25">
      <c r="A3" s="134"/>
      <c r="B3" s="135"/>
      <c r="C3" s="135"/>
      <c r="D3" s="135"/>
      <c r="E3" s="136"/>
      <c r="F3" s="137"/>
      <c r="G3" s="134"/>
      <c r="J3" s="167" t="s">
        <v>79</v>
      </c>
      <c r="K3" s="168"/>
      <c r="L3" s="168"/>
    </row>
    <row r="4" spans="1:12" ht="15.75">
      <c r="A4" s="169" t="s">
        <v>87</v>
      </c>
      <c r="B4" s="171" t="s">
        <v>89</v>
      </c>
      <c r="C4" s="171" t="s">
        <v>55</v>
      </c>
      <c r="D4" s="171" t="s">
        <v>150</v>
      </c>
      <c r="E4" s="171" t="s">
        <v>142</v>
      </c>
      <c r="F4" s="171" t="s">
        <v>151</v>
      </c>
      <c r="G4" s="169" t="s">
        <v>152</v>
      </c>
      <c r="H4" s="174" t="s">
        <v>88</v>
      </c>
      <c r="I4" s="174" t="s">
        <v>55</v>
      </c>
      <c r="J4" s="174" t="s">
        <v>150</v>
      </c>
      <c r="K4" s="174" t="s">
        <v>142</v>
      </c>
      <c r="L4" s="171" t="s">
        <v>151</v>
      </c>
    </row>
    <row r="5" spans="1:12" ht="30.75" customHeight="1">
      <c r="A5" s="170"/>
      <c r="B5" s="172"/>
      <c r="C5" s="172"/>
      <c r="D5" s="172"/>
      <c r="E5" s="173"/>
      <c r="F5" s="172"/>
      <c r="G5" s="170"/>
      <c r="H5" s="175"/>
      <c r="I5" s="175"/>
      <c r="J5" s="175"/>
      <c r="K5" s="175"/>
      <c r="L5" s="172"/>
    </row>
    <row r="6" spans="1:12" ht="36.75" customHeight="1">
      <c r="A6" s="125" t="s">
        <v>80</v>
      </c>
      <c r="B6" s="138">
        <f>SUM(B7:B12)</f>
        <v>173022</v>
      </c>
      <c r="C6" s="138">
        <f>SUM(C7:C12)</f>
        <v>73238</v>
      </c>
      <c r="D6" s="139">
        <f>C6/B6*100</f>
        <v>42.328721203084</v>
      </c>
      <c r="E6" s="140">
        <v>61523</v>
      </c>
      <c r="F6" s="139">
        <f>C6/E6*100-100</f>
        <v>19.04165921687823</v>
      </c>
      <c r="G6" s="125" t="s">
        <v>81</v>
      </c>
      <c r="H6" s="141">
        <f>SUM(H7:H15)</f>
        <v>159648</v>
      </c>
      <c r="I6" s="141">
        <f>SUM(I7:I15)</f>
        <v>92899</v>
      </c>
      <c r="J6" s="139">
        <f>I6/H6*100</f>
        <v>58.18989276408097</v>
      </c>
      <c r="K6" s="141">
        <v>71571</v>
      </c>
      <c r="L6" s="139">
        <f>I6/K6*100-100</f>
        <v>29.79977924019505</v>
      </c>
    </row>
    <row r="7" spans="1:12" ht="29.25" customHeight="1">
      <c r="A7" s="126" t="s">
        <v>90</v>
      </c>
      <c r="B7" s="142">
        <v>80709</v>
      </c>
      <c r="C7" s="143">
        <v>27943</v>
      </c>
      <c r="D7" s="144">
        <f aca="true" t="shared" si="0" ref="D7:D12">C7/B7*100</f>
        <v>34.62191329343692</v>
      </c>
      <c r="E7" s="143">
        <v>33498</v>
      </c>
      <c r="F7" s="144">
        <f aca="true" t="shared" si="1" ref="F7:F12">C7/E7*100-100</f>
        <v>-16.58307958684101</v>
      </c>
      <c r="G7" s="127" t="s">
        <v>96</v>
      </c>
      <c r="H7" s="145">
        <v>118919</v>
      </c>
      <c r="I7" s="145">
        <v>53078</v>
      </c>
      <c r="J7" s="144">
        <f aca="true" t="shared" si="2" ref="J7:J15">I7/H7*100</f>
        <v>44.63374229517571</v>
      </c>
      <c r="K7" s="145">
        <v>49312</v>
      </c>
      <c r="L7" s="144">
        <f aca="true" t="shared" si="3" ref="L7:L15">I7/K7*100-100</f>
        <v>7.637086307592483</v>
      </c>
    </row>
    <row r="8" spans="1:12" ht="34.5" customHeight="1">
      <c r="A8" s="127" t="s">
        <v>91</v>
      </c>
      <c r="B8" s="142">
        <v>2499</v>
      </c>
      <c r="C8" s="143">
        <v>1248</v>
      </c>
      <c r="D8" s="144">
        <f t="shared" si="0"/>
        <v>49.93997599039616</v>
      </c>
      <c r="E8" s="143">
        <v>394</v>
      </c>
      <c r="F8" s="144">
        <f t="shared" si="1"/>
        <v>216.75126903553303</v>
      </c>
      <c r="G8" s="127" t="s">
        <v>140</v>
      </c>
      <c r="H8" s="145">
        <v>2273</v>
      </c>
      <c r="I8" s="145">
        <v>344</v>
      </c>
      <c r="J8" s="144">
        <f t="shared" si="2"/>
        <v>15.13418389793225</v>
      </c>
      <c r="K8" s="145">
        <v>16</v>
      </c>
      <c r="L8" s="144">
        <f t="shared" si="3"/>
        <v>2050</v>
      </c>
    </row>
    <row r="9" spans="1:12" ht="27" customHeight="1">
      <c r="A9" s="127" t="s">
        <v>92</v>
      </c>
      <c r="B9" s="142">
        <v>47088</v>
      </c>
      <c r="C9" s="143">
        <v>8932</v>
      </c>
      <c r="D9" s="144">
        <f t="shared" si="0"/>
        <v>18.96873938158342</v>
      </c>
      <c r="E9" s="143">
        <v>11177</v>
      </c>
      <c r="F9" s="144">
        <f t="shared" si="1"/>
        <v>-20.08589066833676</v>
      </c>
      <c r="G9" s="127" t="s">
        <v>97</v>
      </c>
      <c r="H9" s="145">
        <v>75</v>
      </c>
      <c r="I9" s="145">
        <v>237</v>
      </c>
      <c r="J9" s="144">
        <f t="shared" si="2"/>
        <v>316</v>
      </c>
      <c r="K9" s="145">
        <v>1</v>
      </c>
      <c r="L9" s="144">
        <f t="shared" si="3"/>
        <v>23600</v>
      </c>
    </row>
    <row r="10" spans="1:12" ht="27.75" customHeight="1">
      <c r="A10" s="127" t="s">
        <v>93</v>
      </c>
      <c r="B10" s="142">
        <v>89</v>
      </c>
      <c r="C10" s="143">
        <v>43</v>
      </c>
      <c r="D10" s="144">
        <f t="shared" si="0"/>
        <v>48.31460674157304</v>
      </c>
      <c r="E10" s="143">
        <v>102</v>
      </c>
      <c r="F10" s="144">
        <f t="shared" si="1"/>
        <v>-57.84313725490196</v>
      </c>
      <c r="G10" s="127" t="s">
        <v>98</v>
      </c>
      <c r="H10" s="145">
        <v>742</v>
      </c>
      <c r="I10" s="145">
        <v>170</v>
      </c>
      <c r="J10" s="144">
        <f t="shared" si="2"/>
        <v>22.911051212938006</v>
      </c>
      <c r="K10" s="145">
        <v>389</v>
      </c>
      <c r="L10" s="144">
        <f t="shared" si="3"/>
        <v>-56.29820051413882</v>
      </c>
    </row>
    <row r="11" spans="1:12" ht="33" customHeight="1">
      <c r="A11" s="127" t="s">
        <v>94</v>
      </c>
      <c r="B11" s="142">
        <v>1839</v>
      </c>
      <c r="C11" s="143">
        <v>374</v>
      </c>
      <c r="D11" s="144">
        <f t="shared" si="0"/>
        <v>20.337139749864054</v>
      </c>
      <c r="E11" s="143">
        <v>671</v>
      </c>
      <c r="F11" s="144">
        <f t="shared" si="1"/>
        <v>-44.26229508196722</v>
      </c>
      <c r="G11" s="127" t="s">
        <v>99</v>
      </c>
      <c r="H11" s="145">
        <v>1347</v>
      </c>
      <c r="I11" s="145">
        <v>281</v>
      </c>
      <c r="J11" s="144">
        <f t="shared" si="2"/>
        <v>20.861172976985895</v>
      </c>
      <c r="K11" s="145">
        <v>226</v>
      </c>
      <c r="L11" s="144">
        <f t="shared" si="3"/>
        <v>24.336283185840713</v>
      </c>
    </row>
    <row r="12" spans="1:12" ht="27" customHeight="1">
      <c r="A12" s="127" t="s">
        <v>95</v>
      </c>
      <c r="B12" s="145">
        <v>40798</v>
      </c>
      <c r="C12" s="145">
        <v>34698</v>
      </c>
      <c r="D12" s="144">
        <f t="shared" si="0"/>
        <v>85.04828668071964</v>
      </c>
      <c r="E12" s="145">
        <v>15681</v>
      </c>
      <c r="F12" s="144">
        <f t="shared" si="1"/>
        <v>121.2741534340922</v>
      </c>
      <c r="G12" s="127" t="s">
        <v>122</v>
      </c>
      <c r="H12" s="145">
        <v>9</v>
      </c>
      <c r="I12" s="145"/>
      <c r="J12" s="144"/>
      <c r="K12" s="145">
        <v>4</v>
      </c>
      <c r="L12" s="144">
        <f t="shared" si="3"/>
        <v>-100</v>
      </c>
    </row>
    <row r="13" spans="1:12" ht="27" customHeight="1">
      <c r="A13" s="146"/>
      <c r="B13" s="145"/>
      <c r="C13" s="145"/>
      <c r="D13" s="147"/>
      <c r="E13" s="145"/>
      <c r="F13" s="148"/>
      <c r="G13" s="127" t="s">
        <v>123</v>
      </c>
      <c r="H13" s="143">
        <v>33252</v>
      </c>
      <c r="I13" s="143">
        <v>36343</v>
      </c>
      <c r="J13" s="144">
        <f t="shared" si="2"/>
        <v>109.29568146276915</v>
      </c>
      <c r="K13" s="143">
        <v>20792</v>
      </c>
      <c r="L13" s="144">
        <f t="shared" si="3"/>
        <v>74.79318968834167</v>
      </c>
    </row>
    <row r="14" spans="1:12" ht="27" customHeight="1">
      <c r="A14" s="146"/>
      <c r="B14" s="145"/>
      <c r="C14" s="145"/>
      <c r="D14" s="148"/>
      <c r="E14" s="149"/>
      <c r="F14" s="148"/>
      <c r="G14" s="127" t="s">
        <v>124</v>
      </c>
      <c r="H14" s="143">
        <v>3016</v>
      </c>
      <c r="I14" s="143">
        <v>2435</v>
      </c>
      <c r="J14" s="144">
        <f t="shared" si="2"/>
        <v>80.73607427055704</v>
      </c>
      <c r="K14" s="143">
        <v>830</v>
      </c>
      <c r="L14" s="144">
        <f t="shared" si="3"/>
        <v>193.3734939759036</v>
      </c>
    </row>
    <row r="15" spans="1:12" ht="27" customHeight="1">
      <c r="A15" s="150"/>
      <c r="B15" s="151"/>
      <c r="C15" s="151"/>
      <c r="D15" s="152"/>
      <c r="E15" s="153"/>
      <c r="F15" s="152"/>
      <c r="G15" s="154" t="s">
        <v>125</v>
      </c>
      <c r="H15" s="155">
        <v>15</v>
      </c>
      <c r="I15" s="155">
        <v>11</v>
      </c>
      <c r="J15" s="156">
        <f t="shared" si="2"/>
        <v>73.33333333333333</v>
      </c>
      <c r="K15" s="155">
        <v>1</v>
      </c>
      <c r="L15" s="156">
        <f t="shared" si="3"/>
        <v>1000</v>
      </c>
    </row>
    <row r="16" ht="15.75">
      <c r="E16" s="157"/>
    </row>
    <row r="17" ht="15.75">
      <c r="E17" s="157"/>
    </row>
    <row r="18" ht="15.75">
      <c r="E18" s="157"/>
    </row>
    <row r="19" ht="15.75">
      <c r="E19" s="157"/>
    </row>
    <row r="20" ht="15.75">
      <c r="E20" s="157"/>
    </row>
    <row r="21" ht="15.75">
      <c r="E21" s="157"/>
    </row>
    <row r="22" ht="15.75">
      <c r="E22" s="157"/>
    </row>
    <row r="23" ht="15.75">
      <c r="E23" s="157"/>
    </row>
    <row r="24" ht="15.75">
      <c r="E24" s="157"/>
    </row>
    <row r="25" ht="15.75">
      <c r="E25" s="157"/>
    </row>
    <row r="26" spans="4:5" ht="15.75">
      <c r="D26" s="79"/>
      <c r="E26" s="80"/>
    </row>
    <row r="27" ht="15.75">
      <c r="E27" s="158"/>
    </row>
  </sheetData>
  <sheetProtection/>
  <mergeCells count="14">
    <mergeCell ref="I4:I5"/>
    <mergeCell ref="J4:J5"/>
    <mergeCell ref="K4:K5"/>
    <mergeCell ref="L4:L5"/>
    <mergeCell ref="A2:L2"/>
    <mergeCell ref="J3:L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D15:E15 D14 F14 G11 G10 G9 G7 G6 F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2020-09-28T02:14:39Z</cp:lastPrinted>
  <dcterms:created xsi:type="dcterms:W3CDTF">1996-12-17T01:32:42Z</dcterms:created>
  <dcterms:modified xsi:type="dcterms:W3CDTF">2021-02-03T02:34:52Z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